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53259B3E-0C5C-46DA-84C3-362552A15C13}" xr6:coauthVersionLast="47" xr6:coauthVersionMax="47" xr10:uidLastSave="{00000000-0000-0000-0000-000000000000}"/>
  <bookViews>
    <workbookView xWindow="-120" yWindow="-120" windowWidth="29040" windowHeight="15720" tabRatio="792" firstSheet="3" activeTab="5" xr2:uid="{00000000-000D-0000-FFFF-FFFF00000000}"/>
  </bookViews>
  <sheets>
    <sheet name="Sommaire" sheetId="12" r:id="rId1"/>
    <sheet name="Préambule" sheetId="14" r:id="rId2"/>
    <sheet name="1-parc MR fer" sheetId="3" r:id="rId3"/>
    <sheet name="2-parc MR route capacité" sheetId="8" r:id="rId4"/>
    <sheet name="3-parc MR route énergie" sheetId="9" r:id="rId5"/>
    <sheet name="4-parc MR route norme euro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8" l="1"/>
  <c r="F46" i="8"/>
  <c r="F47" i="8"/>
  <c r="F48" i="8"/>
  <c r="F49" i="8"/>
  <c r="F50" i="8"/>
  <c r="F44" i="8"/>
  <c r="E45" i="8"/>
  <c r="E46" i="8"/>
  <c r="E47" i="8"/>
  <c r="E48" i="8"/>
  <c r="E49" i="8"/>
  <c r="E50" i="8"/>
  <c r="E44" i="8"/>
  <c r="N47" i="3"/>
  <c r="M47" i="3"/>
  <c r="L47" i="3"/>
  <c r="N46" i="3"/>
  <c r="M46" i="3"/>
  <c r="L46" i="3"/>
  <c r="N45" i="3"/>
  <c r="M45" i="3"/>
  <c r="L45" i="3"/>
  <c r="N44" i="3"/>
  <c r="M44" i="3"/>
  <c r="L44" i="3"/>
  <c r="N43" i="3"/>
  <c r="M43" i="3"/>
  <c r="L43" i="3"/>
  <c r="N42" i="3"/>
  <c r="M42" i="3"/>
  <c r="L42" i="3"/>
  <c r="N41" i="3"/>
  <c r="M41" i="3"/>
  <c r="L41" i="3"/>
  <c r="N39" i="3"/>
  <c r="M39" i="3"/>
  <c r="L39" i="3"/>
  <c r="N38" i="3"/>
  <c r="M38" i="3"/>
  <c r="L38" i="3"/>
  <c r="N37" i="3"/>
  <c r="M37" i="3"/>
  <c r="L37" i="3"/>
  <c r="N36" i="3"/>
  <c r="M36" i="3"/>
  <c r="L36" i="3"/>
  <c r="N35" i="3"/>
  <c r="M35" i="3"/>
  <c r="L35" i="3"/>
  <c r="N34" i="3"/>
  <c r="M34" i="3"/>
  <c r="L34" i="3"/>
  <c r="N33" i="3"/>
  <c r="M33" i="3"/>
  <c r="L33" i="3"/>
  <c r="AY45" i="3" l="1"/>
  <c r="AX45" i="3"/>
  <c r="AY44" i="3"/>
  <c r="AX44" i="3"/>
  <c r="BZ66" i="3"/>
  <c r="BN66" i="3"/>
  <c r="BH66" i="3"/>
  <c r="BB66" i="3"/>
  <c r="AV66" i="3"/>
  <c r="AP66" i="3"/>
  <c r="AP71" i="3"/>
  <c r="AV71" i="3"/>
  <c r="BB71" i="3"/>
  <c r="BH71" i="3"/>
  <c r="BN71" i="3"/>
  <c r="BZ71" i="3"/>
  <c r="AP74" i="3"/>
  <c r="AV74" i="3"/>
  <c r="BB74" i="3"/>
  <c r="BH74" i="3"/>
  <c r="BN74" i="3"/>
  <c r="AP77" i="3"/>
  <c r="AV77" i="3"/>
  <c r="BB77" i="3"/>
  <c r="BH77" i="3"/>
  <c r="BN77" i="3"/>
  <c r="BZ77" i="3"/>
  <c r="CU91" i="3"/>
  <c r="CV91" i="3"/>
  <c r="DD91" i="3"/>
  <c r="DE91" i="3"/>
  <c r="CU93" i="3"/>
  <c r="CV93" i="3"/>
  <c r="DD93" i="3"/>
  <c r="DE9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P66" authorId="0" shapeId="0" xr:uid="{47F22FCA-0CAD-4363-9DAC-8EF77A01A103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56 sur la 1 
11 sur la 14</t>
        </r>
      </text>
    </comment>
    <comment ref="AV66" authorId="0" shapeId="0" xr:uid="{1C54BAE5-C976-4E1E-9F0D-86D4CF880297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56 sur la 1 
11 sur la 14</t>
        </r>
      </text>
    </comment>
    <comment ref="AP67" authorId="0" shapeId="0" xr:uid="{948C07A1-3C42-4777-9895-A631C67ADBDA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56 sur la 1 
11 sur la 14</t>
        </r>
      </text>
    </comment>
    <comment ref="AV67" authorId="0" shapeId="0" xr:uid="{C6E4E816-F813-4CEE-92FF-3F5A45AA678B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56 sur la 1 
11 sur la 14</t>
        </r>
      </text>
    </comment>
  </commentList>
</comments>
</file>

<file path=xl/sharedStrings.xml><?xml version="1.0" encoding="utf-8"?>
<sst xmlns="http://schemas.openxmlformats.org/spreadsheetml/2006/main" count="3992" uniqueCount="320">
  <si>
    <t>Nombre de rames</t>
  </si>
  <si>
    <t>RATP</t>
  </si>
  <si>
    <t>Optile</t>
  </si>
  <si>
    <t>Capacités</t>
  </si>
  <si>
    <t>Affectation</t>
  </si>
  <si>
    <t>Nombre de voitures par rame</t>
  </si>
  <si>
    <t>Nombre de niveaux</t>
  </si>
  <si>
    <t>Unités simples</t>
  </si>
  <si>
    <t>Compositions maximales</t>
  </si>
  <si>
    <t>Lignes</t>
  </si>
  <si>
    <t>Matériel sur pneumatique</t>
  </si>
  <si>
    <t>MP 59</t>
  </si>
  <si>
    <t>nd</t>
  </si>
  <si>
    <t>MP 73</t>
  </si>
  <si>
    <t>Matériel fer</t>
  </si>
  <si>
    <t>MF 67</t>
  </si>
  <si>
    <t>3b</t>
  </si>
  <si>
    <t>MF 88</t>
  </si>
  <si>
    <t>7b</t>
  </si>
  <si>
    <t>MF 01</t>
  </si>
  <si>
    <t>Automotrices</t>
  </si>
  <si>
    <t>MS 61</t>
  </si>
  <si>
    <t>A</t>
  </si>
  <si>
    <t>B</t>
  </si>
  <si>
    <t>MI 84</t>
  </si>
  <si>
    <t>A - B</t>
  </si>
  <si>
    <t>Z5300</t>
  </si>
  <si>
    <t>Z5600</t>
  </si>
  <si>
    <t>Z6400</t>
  </si>
  <si>
    <t>L</t>
  </si>
  <si>
    <t>Z6400 GCO</t>
  </si>
  <si>
    <t>Z8800</t>
  </si>
  <si>
    <t>Z20500</t>
  </si>
  <si>
    <t>Z20900</t>
  </si>
  <si>
    <t>E</t>
  </si>
  <si>
    <t>B82500</t>
  </si>
  <si>
    <t>P</t>
  </si>
  <si>
    <t>Rames remorquées</t>
  </si>
  <si>
    <t>RIB-RIO</t>
  </si>
  <si>
    <t>J</t>
  </si>
  <si>
    <t>P,H,K</t>
  </si>
  <si>
    <t>T1</t>
  </si>
  <si>
    <t>T2</t>
  </si>
  <si>
    <t>T4</t>
  </si>
  <si>
    <t>%</t>
  </si>
  <si>
    <t>nombre de places assises</t>
  </si>
  <si>
    <t>nombre de places totales</t>
  </si>
  <si>
    <t>21 à 35</t>
  </si>
  <si>
    <t>80 à 125</t>
  </si>
  <si>
    <t>26 à 37</t>
  </si>
  <si>
    <t>91 à 115</t>
  </si>
  <si>
    <t>35 à 61</t>
  </si>
  <si>
    <t>136 à  198</t>
  </si>
  <si>
    <t>38 à 58</t>
  </si>
  <si>
    <t>133 à 167</t>
  </si>
  <si>
    <t>Minibus</t>
  </si>
  <si>
    <t>9 à 15</t>
  </si>
  <si>
    <t>17 à 37</t>
  </si>
  <si>
    <t>9 à 14</t>
  </si>
  <si>
    <t>22 à 32</t>
  </si>
  <si>
    <t>Midibus</t>
  </si>
  <si>
    <t>16 à 25</t>
  </si>
  <si>
    <t>63 à 90</t>
  </si>
  <si>
    <t>14 à 21</t>
  </si>
  <si>
    <t>55 à 73</t>
  </si>
  <si>
    <t>49 à 64</t>
  </si>
  <si>
    <t>49 à 95</t>
  </si>
  <si>
    <t>Minicar</t>
  </si>
  <si>
    <t>7 à 23</t>
  </si>
  <si>
    <t>Midicar</t>
  </si>
  <si>
    <t>27 à 32</t>
  </si>
  <si>
    <t>27 à 38</t>
  </si>
  <si>
    <t>35 à 39</t>
  </si>
  <si>
    <t>Euro 1</t>
  </si>
  <si>
    <t>Euro 2</t>
  </si>
  <si>
    <t>Euro 3</t>
  </si>
  <si>
    <t>Euro 4</t>
  </si>
  <si>
    <t>Euro 5</t>
  </si>
  <si>
    <t>Electrique</t>
  </si>
  <si>
    <t>% de véhicules</t>
  </si>
  <si>
    <t>Gazole</t>
  </si>
  <si>
    <t>Emulsion Eau-Gazole</t>
  </si>
  <si>
    <t>GNV</t>
  </si>
  <si>
    <t>Gamme Standard : s'emploie pour les véhicules constitués d’une seule section. Véhicules articulés : véhicules constitués d’au au moins deux sections rigides articulées l'une à l'autre et communicantes entre elles, permettant la libre circulation des voyageurs à l’intérieur du véhicule.</t>
  </si>
  <si>
    <t>Date d'application</t>
  </si>
  <si>
    <t>CO (monoxyde de carbone)</t>
  </si>
  <si>
    <t>HC (hydrocarbures)</t>
  </si>
  <si>
    <t>Particules</t>
  </si>
  <si>
    <t>Euro 0</t>
  </si>
  <si>
    <t>-</t>
  </si>
  <si>
    <t>Aucune</t>
  </si>
  <si>
    <t>Sommaire</t>
  </si>
  <si>
    <t>Cliquez sur les intitulés pour accéder aux données</t>
  </si>
  <si>
    <t>Une fois dans les données, cliquez sur le logo Omnil pour revenir au sommaire</t>
  </si>
  <si>
    <t>Préambule</t>
  </si>
  <si>
    <t>Nombre de véhicules</t>
  </si>
  <si>
    <t>4. Le matériel roulant</t>
  </si>
  <si>
    <t>Bus Standard</t>
  </si>
  <si>
    <t>Bus articulé</t>
  </si>
  <si>
    <t>Car standard</t>
  </si>
  <si>
    <t>Caractéristiques générales</t>
  </si>
  <si>
    <t>Bus standard</t>
  </si>
  <si>
    <t>Figure 1 : Caractéristiques du parc de matériel roulant ferroviaire</t>
  </si>
  <si>
    <t>Figure 1.3 : Tramway</t>
  </si>
  <si>
    <t>Figure 4 : Parc de matériel roulant routier par type d'énergie</t>
  </si>
  <si>
    <t>Places assises</t>
  </si>
  <si>
    <t xml:space="preserve">Places totales </t>
  </si>
  <si>
    <t xml:space="preserve">Places assises </t>
  </si>
  <si>
    <t>Places totales</t>
  </si>
  <si>
    <t>Figure 1.1 : Le matériel ferroviaire</t>
  </si>
  <si>
    <t>Mise à jour :</t>
  </si>
  <si>
    <t>Euro 6</t>
  </si>
  <si>
    <t>88/77</t>
  </si>
  <si>
    <t>91/542 (A)</t>
  </si>
  <si>
    <t>91/542 (B)</t>
  </si>
  <si>
    <t>1999/96</t>
  </si>
  <si>
    <r>
      <t>Unité : g/kwh</t>
    </r>
    <r>
      <rPr>
        <sz val="10"/>
        <color rgb="FF1F497D"/>
        <rFont val="Calibri"/>
        <family val="2"/>
        <scheme val="minor"/>
      </rPr>
      <t xml:space="preserve">, </t>
    </r>
    <r>
      <rPr>
        <sz val="10"/>
        <color theme="1"/>
        <rFont val="Calibri"/>
        <family val="2"/>
        <scheme val="minor"/>
      </rPr>
      <t>les émissions sont exprimées par rapport à l’énergie produite.</t>
    </r>
  </si>
  <si>
    <t>Les émissions de CO2 ne sont pas prises en compte car il ne s’agit pas d’un gaz polluant direct.</t>
  </si>
  <si>
    <r>
      <t>La norme E</t>
    </r>
    <r>
      <rPr>
        <sz val="10"/>
        <color rgb="FF1F497D"/>
        <rFont val="Calibri"/>
        <family val="2"/>
        <scheme val="minor"/>
      </rPr>
      <t>uro</t>
    </r>
    <r>
      <rPr>
        <sz val="10"/>
        <color theme="1"/>
        <rFont val="Calibri"/>
        <family val="2"/>
        <scheme val="minor"/>
      </rPr>
      <t xml:space="preserve"> 4 a imposé une généralisation des filtres à particules et la norme E</t>
    </r>
    <r>
      <rPr>
        <sz val="10"/>
        <color rgb="FF1F497D"/>
        <rFont val="Calibri"/>
        <family val="2"/>
        <scheme val="minor"/>
      </rPr>
      <t>uro</t>
    </r>
    <r>
      <rPr>
        <sz val="10"/>
        <color theme="1"/>
        <rFont val="Calibri"/>
        <family val="2"/>
        <scheme val="minor"/>
      </rPr>
      <t xml:space="preserve"> 5 impose un catalyseur de NO</t>
    </r>
    <r>
      <rPr>
        <sz val="10"/>
        <color rgb="FF1F497D"/>
        <rFont val="Calibri"/>
        <family val="2"/>
        <scheme val="minor"/>
      </rPr>
      <t>x</t>
    </r>
    <r>
      <rPr>
        <sz val="10"/>
        <color theme="1"/>
        <rFont val="Calibri"/>
        <family val="2"/>
        <scheme val="minor"/>
      </rPr>
      <t xml:space="preserve"> sur tous les véhicules.</t>
    </r>
  </si>
  <si>
    <t>Figure 4 : Composition du parc de matériel roulant routier par norme euro</t>
  </si>
  <si>
    <t>Figure 4.1 : Les normes d'émission de polluants pour les moteurs de bus (PTAC &gt; 3,5 tonnes : PL, bus, cars)</t>
  </si>
  <si>
    <t>Figure 4.2 : Composition du parc RATP par norme Euro</t>
  </si>
  <si>
    <t>Figure 4.3 : Composition du parc Optile par norme Euro (% des véhicules)</t>
  </si>
  <si>
    <t>textes de référence
(directives)</t>
  </si>
  <si>
    <t>Limites par polluant</t>
  </si>
  <si>
    <t>NOx (oxydes d'azote)</t>
  </si>
  <si>
    <t>Nombre d'éléments</t>
  </si>
  <si>
    <t>2-parc MR route capacité</t>
  </si>
  <si>
    <t>3-parc MR route énergie</t>
  </si>
  <si>
    <t>4-parc MR route norme euro</t>
  </si>
  <si>
    <t>1-parc MR fer</t>
  </si>
  <si>
    <t>7,8,13</t>
  </si>
  <si>
    <t>MI79 - MI84</t>
  </si>
  <si>
    <t>MI 2N SNCF (Z22500)</t>
  </si>
  <si>
    <t>MI09</t>
  </si>
  <si>
    <t>Inox</t>
  </si>
  <si>
    <t>N, R, D</t>
  </si>
  <si>
    <t>K, H</t>
  </si>
  <si>
    <t>Z2N</t>
  </si>
  <si>
    <t>C, R</t>
  </si>
  <si>
    <t>C, U</t>
  </si>
  <si>
    <t>D, P</t>
  </si>
  <si>
    <t>C, P, L</t>
  </si>
  <si>
    <t>C</t>
  </si>
  <si>
    <t>VB2N</t>
  </si>
  <si>
    <t>N</t>
  </si>
  <si>
    <t>J, K</t>
  </si>
  <si>
    <t>T5</t>
  </si>
  <si>
    <t>T7</t>
  </si>
  <si>
    <t>Z50000 long</t>
  </si>
  <si>
    <t>H, P</t>
  </si>
  <si>
    <t>Z50000 court</t>
  </si>
  <si>
    <t>MP05</t>
  </si>
  <si>
    <t>1 , 14</t>
  </si>
  <si>
    <t>3,9,10,12</t>
  </si>
  <si>
    <t>2 ,5, 9</t>
  </si>
  <si>
    <t>Définitions : autobus (ou bus) : véhicule affecté au transport urbain de voyageurs ; autocar (ou car) : véhicule affecté aux transports interurbains, principalement scolaires, linéaires.</t>
  </si>
  <si>
    <t>Mini et midibus : bus de petite taille d’une capacité comprise entre 8 et 30 places assises. Midibus : bus de 8 à 11 mètres de long.</t>
  </si>
  <si>
    <t>T3a, T3b</t>
  </si>
  <si>
    <t>Figure 2 : Caractéristiques du parc de matériel roulant routier</t>
  </si>
  <si>
    <t>Nombre de places assises</t>
  </si>
  <si>
    <t>Nombre de places totales</t>
  </si>
  <si>
    <t>Règlement CE n° 595/2009</t>
  </si>
  <si>
    <t>T3</t>
  </si>
  <si>
    <t>T6*</t>
  </si>
  <si>
    <t>T8*</t>
  </si>
  <si>
    <t>H</t>
  </si>
  <si>
    <t>2,3,5,9,10,12</t>
  </si>
  <si>
    <t>37 / 24</t>
  </si>
  <si>
    <t>320 / 212</t>
  </si>
  <si>
    <t>700 / 464</t>
  </si>
  <si>
    <t>4 / 11</t>
  </si>
  <si>
    <t>6 / 4</t>
  </si>
  <si>
    <t>C, P, D</t>
  </si>
  <si>
    <t>T6</t>
  </si>
  <si>
    <t>T8</t>
  </si>
  <si>
    <t>3bis</t>
  </si>
  <si>
    <t>7Bis</t>
  </si>
  <si>
    <t>2,5,9</t>
  </si>
  <si>
    <t>1 ,14</t>
  </si>
  <si>
    <t>3,10,12</t>
  </si>
  <si>
    <t>Ø</t>
  </si>
  <si>
    <t>R</t>
  </si>
  <si>
    <t>GCO</t>
  </si>
  <si>
    <t>C, N, U</t>
  </si>
  <si>
    <t>D</t>
  </si>
  <si>
    <t>H, K, P, E</t>
  </si>
  <si>
    <t>L, J</t>
  </si>
  <si>
    <t>J, N</t>
  </si>
  <si>
    <t> 3,0%</t>
  </si>
  <si>
    <t> 0,0%</t>
  </si>
  <si>
    <t>14,3% </t>
  </si>
  <si>
    <t>Hybride (Diesel/électricité)</t>
  </si>
  <si>
    <t>Opérateur</t>
  </si>
  <si>
    <t>SNCF M</t>
  </si>
  <si>
    <t>Age moyen</t>
  </si>
  <si>
    <t>P,C</t>
  </si>
  <si>
    <t>RATP, SNCF M</t>
  </si>
  <si>
    <t>E, H, K, P</t>
  </si>
  <si>
    <t>NAT</t>
  </si>
  <si>
    <t>T11, T4</t>
  </si>
  <si>
    <t>T11</t>
  </si>
  <si>
    <t>U 25500</t>
  </si>
  <si>
    <t>DUALIS</t>
  </si>
  <si>
    <t>Z57000</t>
  </si>
  <si>
    <t>T9</t>
  </si>
  <si>
    <t>T11,T4</t>
  </si>
  <si>
    <t>25 à 63</t>
  </si>
  <si>
    <t>19 à 91</t>
  </si>
  <si>
    <t>15 à 22</t>
  </si>
  <si>
    <t>27 à 37</t>
  </si>
  <si>
    <t>60 à 168</t>
  </si>
  <si>
    <t>80 à 223</t>
  </si>
  <si>
    <t>7 à 40</t>
  </si>
  <si>
    <t>26 à 109</t>
  </si>
  <si>
    <t>55 à 113</t>
  </si>
  <si>
    <t>27 à 51</t>
  </si>
  <si>
    <t>10 à 32</t>
  </si>
  <si>
    <t>11 à 106</t>
  </si>
  <si>
    <t>8 à 29</t>
  </si>
  <si>
    <t>5 à 22</t>
  </si>
  <si>
    <t>*Optile</t>
  </si>
  <si>
    <t>*parc estimé du fait des modfications des contrat (passage de CT3 au DSP). La majorité des DSP n'est pas prise en compte dans ces données</t>
  </si>
  <si>
    <t>Z6100</t>
  </si>
  <si>
    <t>212 (96 fixes)</t>
  </si>
  <si>
    <t>212 (96)</t>
  </si>
  <si>
    <t>266 (120)</t>
  </si>
  <si>
    <t>242 (148)</t>
  </si>
  <si>
    <t>198 (120)</t>
  </si>
  <si>
    <t>216 (144)</t>
  </si>
  <si>
    <t>4, 14</t>
  </si>
  <si>
    <t>1, 4, 14</t>
  </si>
  <si>
    <t>200 (142)</t>
  </si>
  <si>
    <t>154 (106)</t>
  </si>
  <si>
    <t>260 (184)</t>
  </si>
  <si>
    <t>209 (120)</t>
  </si>
  <si>
    <t> 10, 12</t>
  </si>
  <si>
    <t>158 (72)</t>
  </si>
  <si>
    <t> 3bis</t>
  </si>
  <si>
    <t>188 (84)</t>
  </si>
  <si>
    <t>246 (128)</t>
  </si>
  <si>
    <t> 7, 8</t>
  </si>
  <si>
    <t>144 (64)</t>
  </si>
  <si>
    <t> 7bis</t>
  </si>
  <si>
    <t>158 (92)</t>
  </si>
  <si>
    <t> 2, 5, 9</t>
  </si>
  <si>
    <t>MP 89 cc6v</t>
  </si>
  <si>
    <t>MP 89 cc5v</t>
  </si>
  <si>
    <t>MP 89 ca6v</t>
  </si>
  <si>
    <t>MP14 ca6v</t>
  </si>
  <si>
    <t>MP14 cc5v</t>
  </si>
  <si>
    <t>MP14 ca8v</t>
  </si>
  <si>
    <t>MF 67 R</t>
  </si>
  <si>
    <t>MF 77 R</t>
  </si>
  <si>
    <t>MF 77 et MF 77 RNEV</t>
  </si>
  <si>
    <t>Places assises (fixes+mobiles)</t>
  </si>
  <si>
    <t>Places totales 4 voy./m²
(debout + assises fixes)</t>
  </si>
  <si>
    <t>Figure 2.2 : Caractéristiques des bus</t>
  </si>
  <si>
    <t>Figure 2.3 : Caractéristiques des cars</t>
  </si>
  <si>
    <t>Figure 2.4 : Répartition du parc par type de véhicules</t>
  </si>
  <si>
    <t>Figure 2.1 :  Répartition bus et car par réseau</t>
  </si>
  <si>
    <t>Total bus et car</t>
  </si>
  <si>
    <t>K, P</t>
  </si>
  <si>
    <t>D, R</t>
  </si>
  <si>
    <t>MI 79</t>
  </si>
  <si>
    <t xml:space="preserve">MI 79 </t>
  </si>
  <si>
    <t>Régio2N - Z57000</t>
  </si>
  <si>
    <t>RER NG - Z58000</t>
  </si>
  <si>
    <t>RER NG - Z58500</t>
  </si>
  <si>
    <t>SNCF V</t>
  </si>
  <si>
    <t>RATP, SNCF V</t>
  </si>
  <si>
    <t>SNCF</t>
  </si>
  <si>
    <t>SNCF J</t>
  </si>
  <si>
    <t>T4,T11,T13,P</t>
  </si>
  <si>
    <t>P, E, H</t>
  </si>
  <si>
    <t xml:space="preserve">Avento </t>
  </si>
  <si>
    <t>Figure 1.2 : Métro</t>
  </si>
  <si>
    <t>MI 84 R</t>
  </si>
  <si>
    <t>MI 2N &amp; MI 2N R (RATP) rames 1 à 14</t>
  </si>
  <si>
    <t>MI 2N &amp; MI 2N R (RATP) rames 15 à 43</t>
  </si>
  <si>
    <t>4 voit.</t>
  </si>
  <si>
    <t>6 voit.</t>
  </si>
  <si>
    <t>5 voit.</t>
  </si>
  <si>
    <t>Places assises fixes</t>
  </si>
  <si>
    <t>Heures Creuses (fixes + mobiles)</t>
  </si>
  <si>
    <t>C, V</t>
  </si>
  <si>
    <t>C, P</t>
  </si>
  <si>
    <t>P, E</t>
  </si>
  <si>
    <t>H, K</t>
  </si>
  <si>
    <t>T10</t>
  </si>
  <si>
    <t>TFS (TW 90/94)</t>
  </si>
  <si>
    <t>Citadis 302 (TW 01)</t>
  </si>
  <si>
    <t>Citadis 402 (TW 03)</t>
  </si>
  <si>
    <t xml:space="preserve">Translohr STE 3 (TW 07) </t>
  </si>
  <si>
    <t>Translohr STE 6 TW 09</t>
  </si>
  <si>
    <t>Citadis 302 (TW 10)</t>
  </si>
  <si>
    <t xml:space="preserve">Citadis 302 (TW 10) </t>
  </si>
  <si>
    <t xml:space="preserve">Citadis 405 </t>
  </si>
  <si>
    <t>Stockage (*)</t>
  </si>
  <si>
    <t>1, 4</t>
  </si>
  <si>
    <t>10, 12</t>
  </si>
  <si>
    <t>7, 8</t>
  </si>
  <si>
    <t>7bis</t>
  </si>
  <si>
    <t>2, 5, 9</t>
  </si>
  <si>
    <t>Nombre d'éléments (*)</t>
  </si>
  <si>
    <t>Données 2021 et 2022 non disponibles</t>
  </si>
  <si>
    <t>(*) Composition maximale théorique, variable en fonction des périodes (JOB, SA, DI), des branches et des missions</t>
  </si>
  <si>
    <t>Source : Île de France Mobilités d'après RATP, SNCF, 2024</t>
  </si>
  <si>
    <t>Source : Île de France Mobilités d'après RATP, SNCF, Opérateurs en DSP, 2024</t>
  </si>
  <si>
    <t>TW20</t>
  </si>
  <si>
    <t>MF 19 cc5v court confort</t>
  </si>
  <si>
    <t>MF 19 cc5v long confort</t>
  </si>
  <si>
    <t>MF 19 cc5v long capacitaire</t>
  </si>
  <si>
    <t>MF 19 ca5v long capacitaire</t>
  </si>
  <si>
    <t>MF 19 cc4v confort</t>
  </si>
  <si>
    <t>3, 3bis, 7, 7bis, 8, 12 et 13</t>
  </si>
  <si>
    <t>Source : Île de France Mobilités d'après RATP, Optile/Opérateurs en DSP, 2025</t>
  </si>
  <si>
    <t>Source : Île de France Mobilités, d'après RATP, 2025</t>
  </si>
  <si>
    <t>Source : Optile/Opérateurs en DSP, 2025</t>
  </si>
  <si>
    <t>Euro 5 + EEV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</si>
</sst>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Webdings"/>
      <family val="1"/>
      <charset val="2"/>
    </font>
    <font>
      <u/>
      <sz val="11"/>
      <color theme="10"/>
      <name val="Calibri"/>
      <family val="2"/>
    </font>
    <font>
      <b/>
      <i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FFFF"/>
      <name val="Calibri"/>
      <family val="2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0C46"/>
        <bgColor indexed="64"/>
      </patternFill>
    </fill>
    <fill>
      <patternFill patternType="solid">
        <fgColor rgb="FFF9DBD1"/>
        <bgColor indexed="64"/>
      </patternFill>
    </fill>
    <fill>
      <patternFill patternType="solid">
        <fgColor rgb="FFF5C8B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ck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thick">
        <color theme="0"/>
      </right>
      <top style="thin">
        <color theme="0"/>
      </top>
      <bottom/>
      <diagonal/>
    </border>
    <border>
      <left style="medium">
        <color rgb="FFFFFFFF"/>
      </left>
      <right style="thick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thin">
        <color theme="0"/>
      </bottom>
      <diagonal/>
    </border>
    <border>
      <left style="thick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FFFFFF"/>
      </bottom>
      <diagonal/>
    </border>
    <border>
      <left/>
      <right style="thick">
        <color theme="0"/>
      </right>
      <top/>
      <bottom style="medium">
        <color rgb="FFFFFFFF"/>
      </bottom>
      <diagonal/>
    </border>
    <border>
      <left style="thick">
        <color theme="0"/>
      </left>
      <right/>
      <top/>
      <bottom style="medium">
        <color rgb="FFFFFFF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4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3" xfId="0" applyFont="1" applyBorder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3" applyBorder="1" applyAlignment="1" applyProtection="1"/>
    <xf numFmtId="0" fontId="6" fillId="2" borderId="0" xfId="0" applyFont="1" applyFill="1"/>
    <xf numFmtId="0" fontId="4" fillId="2" borderId="0" xfId="0" applyFont="1" applyFill="1"/>
    <xf numFmtId="0" fontId="4" fillId="0" borderId="0" xfId="0" applyFont="1"/>
    <xf numFmtId="0" fontId="2" fillId="3" borderId="8" xfId="0" applyFont="1" applyFill="1" applyBorder="1"/>
    <xf numFmtId="3" fontId="4" fillId="4" borderId="8" xfId="0" applyNumberFormat="1" applyFont="1" applyFill="1" applyBorder="1" applyAlignment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6" fillId="2" borderId="0" xfId="0" applyFont="1" applyFill="1"/>
    <xf numFmtId="0" fontId="17" fillId="0" borderId="0" xfId="0" applyFont="1"/>
    <xf numFmtId="0" fontId="18" fillId="2" borderId="0" xfId="0" applyFont="1" applyFill="1"/>
    <xf numFmtId="0" fontId="14" fillId="0" borderId="0" xfId="3" applyAlignment="1" applyProtection="1"/>
    <xf numFmtId="0" fontId="2" fillId="3" borderId="8" xfId="0" applyFont="1" applyFill="1" applyBorder="1" applyAlignment="1">
      <alignment horizontal="center" vertical="center"/>
    </xf>
    <xf numFmtId="0" fontId="0" fillId="0" borderId="8" xfId="0" applyBorder="1"/>
    <xf numFmtId="0" fontId="1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2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3" fontId="2" fillId="5" borderId="11" xfId="0" applyNumberFormat="1" applyFont="1" applyFill="1" applyBorder="1" applyAlignment="1">
      <alignment vertical="center" wrapText="1"/>
    </xf>
    <xf numFmtId="3" fontId="2" fillId="5" borderId="12" xfId="0" applyNumberFormat="1" applyFont="1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/>
    </xf>
    <xf numFmtId="165" fontId="0" fillId="4" borderId="8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0" fontId="20" fillId="0" borderId="0" xfId="0" applyFont="1"/>
    <xf numFmtId="2" fontId="0" fillId="0" borderId="0" xfId="0" applyNumberFormat="1"/>
    <xf numFmtId="9" fontId="0" fillId="0" borderId="8" xfId="2" applyFont="1" applyFill="1" applyBorder="1"/>
    <xf numFmtId="0" fontId="15" fillId="3" borderId="11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2" fillId="2" borderId="0" xfId="0" applyFont="1" applyFill="1"/>
    <xf numFmtId="0" fontId="23" fillId="0" borderId="0" xfId="0" applyFont="1"/>
    <xf numFmtId="166" fontId="0" fillId="4" borderId="8" xfId="0" applyNumberFormat="1" applyFill="1" applyBorder="1" applyAlignment="1">
      <alignment horizontal="center" vertical="center"/>
    </xf>
    <xf numFmtId="1" fontId="0" fillId="4" borderId="8" xfId="0" quotePrefix="1" applyNumberFormat="1" applyFill="1" applyBorder="1" applyAlignment="1">
      <alignment horizontal="center" vertical="center"/>
    </xf>
    <xf numFmtId="3" fontId="6" fillId="5" borderId="12" xfId="0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/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" fontId="0" fillId="4" borderId="25" xfId="0" applyNumberFormat="1" applyFill="1" applyBorder="1" applyAlignment="1">
      <alignment horizontal="center" vertical="center"/>
    </xf>
    <xf numFmtId="1" fontId="0" fillId="4" borderId="27" xfId="0" applyNumberForma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" fontId="0" fillId="4" borderId="24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/>
    </xf>
    <xf numFmtId="1" fontId="0" fillId="4" borderId="27" xfId="0" quotePrefix="1" applyNumberFormat="1" applyFill="1" applyBorder="1" applyAlignment="1">
      <alignment horizontal="center" vertical="center"/>
    </xf>
    <xf numFmtId="1" fontId="0" fillId="4" borderId="24" xfId="0" quotePrefix="1" applyNumberFormat="1" applyFill="1" applyBorder="1" applyAlignment="1">
      <alignment horizontal="center" vertical="center"/>
    </xf>
    <xf numFmtId="1" fontId="0" fillId="4" borderId="28" xfId="0" quotePrefix="1" applyNumberFormat="1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14" fontId="20" fillId="4" borderId="8" xfId="0" applyNumberFormat="1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14" fontId="20" fillId="4" borderId="8" xfId="0" applyNumberFormat="1" applyFont="1" applyFill="1" applyBorder="1" applyAlignment="1">
      <alignment horizontal="center" vertical="center"/>
    </xf>
    <xf numFmtId="3" fontId="4" fillId="7" borderId="8" xfId="0" applyNumberFormat="1" applyFont="1" applyFill="1" applyBorder="1" applyAlignment="1">
      <alignment horizontal="center" vertical="center" wrapText="1"/>
    </xf>
    <xf numFmtId="3" fontId="4" fillId="7" borderId="8" xfId="1" applyNumberFormat="1" applyFont="1" applyFill="1" applyBorder="1" applyAlignment="1">
      <alignment horizontal="center" vertical="center" wrapText="1"/>
    </xf>
    <xf numFmtId="3" fontId="4" fillId="7" borderId="11" xfId="1" applyNumberFormat="1" applyFont="1" applyFill="1" applyBorder="1" applyAlignment="1">
      <alignment horizontal="center" vertical="center" wrapText="1"/>
    </xf>
    <xf numFmtId="3" fontId="4" fillId="7" borderId="12" xfId="1" applyNumberFormat="1" applyFont="1" applyFill="1" applyBorder="1" applyAlignment="1">
      <alignment horizontal="center" vertical="center" wrapText="1"/>
    </xf>
    <xf numFmtId="3" fontId="4" fillId="7" borderId="13" xfId="1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/>
    </xf>
    <xf numFmtId="3" fontId="2" fillId="5" borderId="23" xfId="0" applyNumberFormat="1" applyFont="1" applyFill="1" applyBorder="1" applyAlignment="1">
      <alignment vertical="center" wrapText="1"/>
    </xf>
    <xf numFmtId="3" fontId="2" fillId="5" borderId="29" xfId="0" applyNumberFormat="1" applyFont="1" applyFill="1" applyBorder="1" applyAlignment="1">
      <alignment vertical="center" wrapText="1"/>
    </xf>
    <xf numFmtId="3" fontId="4" fillId="4" borderId="25" xfId="0" applyNumberFormat="1" applyFont="1" applyFill="1" applyBorder="1" applyAlignment="1">
      <alignment horizontal="center" vertical="center" wrapText="1"/>
    </xf>
    <xf numFmtId="3" fontId="4" fillId="4" borderId="24" xfId="0" applyNumberFormat="1" applyFont="1" applyFill="1" applyBorder="1" applyAlignment="1">
      <alignment horizontal="center" vertical="center" wrapText="1"/>
    </xf>
    <xf numFmtId="3" fontId="6" fillId="5" borderId="23" xfId="0" applyNumberFormat="1" applyFont="1" applyFill="1" applyBorder="1" applyAlignment="1">
      <alignment vertical="center" wrapText="1"/>
    </xf>
    <xf numFmtId="3" fontId="6" fillId="5" borderId="29" xfId="0" applyNumberFormat="1" applyFont="1" applyFill="1" applyBorder="1" applyAlignment="1">
      <alignment vertical="center" wrapText="1"/>
    </xf>
    <xf numFmtId="3" fontId="4" fillId="4" borderId="26" xfId="0" applyNumberFormat="1" applyFont="1" applyFill="1" applyBorder="1" applyAlignment="1">
      <alignment horizontal="center" vertical="center" wrapText="1"/>
    </xf>
    <xf numFmtId="3" fontId="4" fillId="4" borderId="27" xfId="0" applyNumberFormat="1" applyFont="1" applyFill="1" applyBorder="1" applyAlignment="1">
      <alignment horizontal="center" vertical="center" wrapText="1"/>
    </xf>
    <xf numFmtId="3" fontId="4" fillId="4" borderId="27" xfId="1" applyNumberFormat="1" applyFont="1" applyFill="1" applyBorder="1" applyAlignment="1">
      <alignment horizontal="center" vertical="center" wrapText="1"/>
    </xf>
    <xf numFmtId="3" fontId="4" fillId="4" borderId="28" xfId="0" applyNumberFormat="1" applyFont="1" applyFill="1" applyBorder="1" applyAlignment="1">
      <alignment horizontal="center" vertical="center" wrapText="1"/>
    </xf>
    <xf numFmtId="0" fontId="15" fillId="8" borderId="11" xfId="0" applyFont="1" applyFill="1" applyBorder="1"/>
    <xf numFmtId="3" fontId="4" fillId="7" borderId="25" xfId="0" applyNumberFormat="1" applyFont="1" applyFill="1" applyBorder="1" applyAlignment="1">
      <alignment horizontal="center" vertical="center" wrapText="1"/>
    </xf>
    <xf numFmtId="3" fontId="4" fillId="7" borderId="24" xfId="0" applyNumberFormat="1" applyFont="1" applyFill="1" applyBorder="1" applyAlignment="1">
      <alignment horizontal="center" vertical="center" wrapText="1"/>
    </xf>
    <xf numFmtId="3" fontId="4" fillId="7" borderId="27" xfId="0" applyNumberFormat="1" applyFont="1" applyFill="1" applyBorder="1" applyAlignment="1">
      <alignment horizontal="center" vertical="center" wrapText="1"/>
    </xf>
    <xf numFmtId="3" fontId="4" fillId="7" borderId="27" xfId="1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3" fontId="4" fillId="7" borderId="8" xfId="0" quotePrefix="1" applyNumberFormat="1" applyFont="1" applyFill="1" applyBorder="1" applyAlignment="1">
      <alignment horizontal="center" vertical="center" wrapText="1"/>
    </xf>
    <xf numFmtId="3" fontId="4" fillId="4" borderId="8" xfId="0" quotePrefix="1" applyNumberFormat="1" applyFont="1" applyFill="1" applyBorder="1" applyAlignment="1">
      <alignment horizontal="center" vertical="center" wrapText="1"/>
    </xf>
    <xf numFmtId="3" fontId="4" fillId="6" borderId="23" xfId="0" applyNumberFormat="1" applyFont="1" applyFill="1" applyBorder="1" applyAlignment="1">
      <alignment horizontal="center" vertical="center" wrapText="1"/>
    </xf>
    <xf numFmtId="3" fontId="4" fillId="6" borderId="29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3" fontId="4" fillId="7" borderId="31" xfId="1" applyNumberFormat="1" applyFont="1" applyFill="1" applyBorder="1" applyAlignment="1">
      <alignment horizontal="center" vertical="center" wrapText="1"/>
    </xf>
    <xf numFmtId="3" fontId="4" fillId="7" borderId="37" xfId="1" applyNumberFormat="1" applyFont="1" applyFill="1" applyBorder="1" applyAlignment="1">
      <alignment horizontal="center" vertical="center" wrapText="1"/>
    </xf>
    <xf numFmtId="3" fontId="4" fillId="7" borderId="32" xfId="1" applyNumberFormat="1" applyFont="1" applyFill="1" applyBorder="1" applyAlignment="1">
      <alignment horizontal="center" vertical="center" wrapText="1"/>
    </xf>
    <xf numFmtId="3" fontId="4" fillId="7" borderId="11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" fillId="3" borderId="1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166" fontId="1" fillId="4" borderId="8" xfId="2" applyNumberFormat="1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 vertical="center" wrapText="1"/>
    </xf>
    <xf numFmtId="3" fontId="15" fillId="6" borderId="23" xfId="0" applyNumberFormat="1" applyFont="1" applyFill="1" applyBorder="1" applyAlignment="1">
      <alignment horizontal="center" vertical="center" wrapText="1"/>
    </xf>
    <xf numFmtId="3" fontId="15" fillId="6" borderId="12" xfId="0" applyNumberFormat="1" applyFont="1" applyFill="1" applyBorder="1" applyAlignment="1">
      <alignment horizontal="center" vertical="center" wrapText="1"/>
    </xf>
    <xf numFmtId="3" fontId="15" fillId="6" borderId="29" xfId="0" applyNumberFormat="1" applyFont="1" applyFill="1" applyBorder="1" applyAlignment="1">
      <alignment horizontal="center" vertical="center" wrapText="1"/>
    </xf>
    <xf numFmtId="3" fontId="15" fillId="6" borderId="41" xfId="0" applyNumberFormat="1" applyFont="1" applyFill="1" applyBorder="1" applyAlignment="1">
      <alignment horizontal="center" vertical="center" wrapText="1"/>
    </xf>
    <xf numFmtId="3" fontId="4" fillId="7" borderId="42" xfId="1" applyNumberFormat="1" applyFont="1" applyFill="1" applyBorder="1" applyAlignment="1">
      <alignment horizontal="center" vertical="center" wrapText="1"/>
    </xf>
    <xf numFmtId="3" fontId="4" fillId="7" borderId="43" xfId="1" applyNumberFormat="1" applyFont="1" applyFill="1" applyBorder="1" applyAlignment="1">
      <alignment horizontal="center" vertical="center" wrapText="1"/>
    </xf>
    <xf numFmtId="3" fontId="4" fillId="7" borderId="29" xfId="0" applyNumberFormat="1" applyFont="1" applyFill="1" applyBorder="1" applyAlignment="1">
      <alignment horizontal="center" vertical="center" wrapText="1"/>
    </xf>
    <xf numFmtId="3" fontId="4" fillId="6" borderId="40" xfId="0" applyNumberFormat="1" applyFont="1" applyFill="1" applyBorder="1" applyAlignment="1">
      <alignment horizontal="center" vertical="center" wrapText="1"/>
    </xf>
    <xf numFmtId="3" fontId="4" fillId="7" borderId="44" xfId="0" applyNumberFormat="1" applyFont="1" applyFill="1" applyBorder="1" applyAlignment="1">
      <alignment horizontal="center" vertical="center" wrapText="1"/>
    </xf>
    <xf numFmtId="3" fontId="4" fillId="7" borderId="45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29" xfId="0" applyFont="1" applyBorder="1"/>
    <xf numFmtId="0" fontId="2" fillId="0" borderId="2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66" fontId="0" fillId="4" borderId="8" xfId="2" applyNumberFormat="1" applyFont="1" applyFill="1" applyBorder="1" applyAlignment="1">
      <alignment horizontal="center" vertical="center"/>
    </xf>
    <xf numFmtId="166" fontId="0" fillId="4" borderId="8" xfId="1" applyNumberFormat="1" applyFont="1" applyFill="1" applyBorder="1" applyAlignment="1">
      <alignment horizontal="center" vertical="center"/>
    </xf>
    <xf numFmtId="164" fontId="0" fillId="4" borderId="11" xfId="1" quotePrefix="1" applyFont="1" applyFill="1" applyBorder="1" applyAlignment="1">
      <alignment horizontal="center" vertical="center"/>
    </xf>
    <xf numFmtId="164" fontId="0" fillId="4" borderId="31" xfId="1" quotePrefix="1" applyFont="1" applyFill="1" applyBorder="1" applyAlignment="1">
      <alignment horizontal="center" vertical="center"/>
    </xf>
    <xf numFmtId="9" fontId="0" fillId="4" borderId="11" xfId="2" quotePrefix="1" applyFont="1" applyFill="1" applyBorder="1" applyAlignment="1">
      <alignment horizontal="center" vertical="center"/>
    </xf>
    <xf numFmtId="9" fontId="0" fillId="4" borderId="31" xfId="2" quotePrefix="1" applyFont="1" applyFill="1" applyBorder="1" applyAlignment="1">
      <alignment horizontal="center" vertical="center"/>
    </xf>
    <xf numFmtId="164" fontId="0" fillId="4" borderId="8" xfId="1" applyFont="1" applyFill="1" applyBorder="1" applyAlignment="1">
      <alignment horizontal="center"/>
    </xf>
    <xf numFmtId="164" fontId="1" fillId="4" borderId="8" xfId="1" applyFont="1" applyFill="1" applyBorder="1" applyAlignment="1">
      <alignment horizontal="center"/>
    </xf>
    <xf numFmtId="166" fontId="0" fillId="4" borderId="8" xfId="2" applyNumberFormat="1" applyFont="1" applyFill="1" applyBorder="1" applyAlignment="1">
      <alignment horizontal="center"/>
    </xf>
    <xf numFmtId="164" fontId="0" fillId="0" borderId="8" xfId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 vertical="center"/>
    </xf>
    <xf numFmtId="0" fontId="0" fillId="0" borderId="48" xfId="0" applyBorder="1"/>
    <xf numFmtId="1" fontId="0" fillId="4" borderId="25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165" fontId="0" fillId="4" borderId="24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5" fontId="0" fillId="4" borderId="8" xfId="0" applyNumberFormat="1" applyFill="1" applyBorder="1" applyAlignment="1">
      <alignment horizontal="center"/>
    </xf>
    <xf numFmtId="1" fontId="0" fillId="4" borderId="24" xfId="0" applyNumberFormat="1" applyFill="1" applyBorder="1" applyAlignment="1">
      <alignment horizontal="center"/>
    </xf>
    <xf numFmtId="1" fontId="0" fillId="4" borderId="26" xfId="0" applyNumberFormat="1" applyFill="1" applyBorder="1" applyAlignment="1">
      <alignment horizontal="center"/>
    </xf>
    <xf numFmtId="1" fontId="0" fillId="4" borderId="27" xfId="0" applyNumberFormat="1" applyFill="1" applyBorder="1" applyAlignment="1">
      <alignment horizontal="center"/>
    </xf>
    <xf numFmtId="165" fontId="0" fillId="4" borderId="28" xfId="0" applyNumberFormat="1" applyFill="1" applyBorder="1" applyAlignment="1">
      <alignment horizontal="center"/>
    </xf>
    <xf numFmtId="1" fontId="0" fillId="4" borderId="28" xfId="0" applyNumberFormat="1" applyFill="1" applyBorder="1" applyAlignment="1">
      <alignment horizontal="center"/>
    </xf>
    <xf numFmtId="165" fontId="0" fillId="4" borderId="27" xfId="0" applyNumberFormat="1" applyFill="1" applyBorder="1" applyAlignment="1">
      <alignment horizontal="center"/>
    </xf>
    <xf numFmtId="0" fontId="25" fillId="4" borderId="49" xfId="0" applyFont="1" applyFill="1" applyBorder="1" applyAlignment="1">
      <alignment horizontal="center" vertical="center" wrapText="1"/>
    </xf>
    <xf numFmtId="0" fontId="25" fillId="4" borderId="50" xfId="0" applyFont="1" applyFill="1" applyBorder="1" applyAlignment="1">
      <alignment horizontal="center" vertical="center" wrapText="1"/>
    </xf>
    <xf numFmtId="0" fontId="25" fillId="4" borderId="51" xfId="0" applyFont="1" applyFill="1" applyBorder="1" applyAlignment="1">
      <alignment horizontal="center" vertical="center" wrapText="1"/>
    </xf>
    <xf numFmtId="0" fontId="26" fillId="4" borderId="49" xfId="0" applyFont="1" applyFill="1" applyBorder="1" applyAlignment="1">
      <alignment horizontal="center" vertical="center" wrapText="1"/>
    </xf>
    <xf numFmtId="164" fontId="0" fillId="4" borderId="8" xfId="1" quotePrefix="1" applyFont="1" applyFill="1" applyBorder="1" applyAlignment="1">
      <alignment horizontal="center"/>
    </xf>
    <xf numFmtId="166" fontId="27" fillId="4" borderId="50" xfId="0" applyNumberFormat="1" applyFont="1" applyFill="1" applyBorder="1" applyAlignment="1">
      <alignment horizontal="center" vertical="center"/>
    </xf>
    <xf numFmtId="166" fontId="4" fillId="4" borderId="46" xfId="0" applyNumberFormat="1" applyFont="1" applyFill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9" fontId="4" fillId="4" borderId="46" xfId="0" applyNumberFormat="1" applyFont="1" applyFill="1" applyBorder="1" applyAlignment="1">
      <alignment horizontal="center" vertical="center"/>
    </xf>
    <xf numFmtId="9" fontId="4" fillId="4" borderId="8" xfId="0" applyNumberFormat="1" applyFont="1" applyFill="1" applyBorder="1" applyAlignment="1">
      <alignment horizontal="center" vertical="center"/>
    </xf>
    <xf numFmtId="3" fontId="4" fillId="7" borderId="32" xfId="0" applyNumberFormat="1" applyFont="1" applyFill="1" applyBorder="1" applyAlignment="1">
      <alignment horizontal="center" vertical="center" wrapText="1"/>
    </xf>
    <xf numFmtId="0" fontId="30" fillId="3" borderId="50" xfId="0" applyFont="1" applyFill="1" applyBorder="1" applyAlignment="1">
      <alignment horizontal="center" vertical="center" wrapText="1"/>
    </xf>
    <xf numFmtId="0" fontId="30" fillId="3" borderId="51" xfId="0" applyFont="1" applyFill="1" applyBorder="1" applyAlignment="1">
      <alignment horizontal="center" vertical="center" wrapText="1"/>
    </xf>
    <xf numFmtId="0" fontId="30" fillId="3" borderId="59" xfId="0" applyFont="1" applyFill="1" applyBorder="1" applyAlignment="1">
      <alignment vertical="center"/>
    </xf>
    <xf numFmtId="0" fontId="30" fillId="3" borderId="66" xfId="0" applyFont="1" applyFill="1" applyBorder="1" applyAlignment="1">
      <alignment vertical="center"/>
    </xf>
    <xf numFmtId="3" fontId="4" fillId="7" borderId="29" xfId="0" quotePrefix="1" applyNumberFormat="1" applyFont="1" applyFill="1" applyBorder="1" applyAlignment="1">
      <alignment horizontal="center" vertical="center" wrapText="1"/>
    </xf>
    <xf numFmtId="3" fontId="31" fillId="6" borderId="12" xfId="0" applyNumberFormat="1" applyFont="1" applyFill="1" applyBorder="1" applyAlignment="1">
      <alignment horizontal="center" vertical="center" wrapText="1"/>
    </xf>
    <xf numFmtId="3" fontId="31" fillId="6" borderId="29" xfId="0" applyNumberFormat="1" applyFont="1" applyFill="1" applyBorder="1" applyAlignment="1">
      <alignment horizontal="center" vertical="center" wrapText="1"/>
    </xf>
    <xf numFmtId="166" fontId="27" fillId="4" borderId="50" xfId="0" quotePrefix="1" applyNumberFormat="1" applyFont="1" applyFill="1" applyBorder="1" applyAlignment="1">
      <alignment horizontal="center" vertical="center"/>
    </xf>
    <xf numFmtId="166" fontId="0" fillId="0" borderId="0" xfId="0" applyNumberFormat="1"/>
    <xf numFmtId="0" fontId="2" fillId="3" borderId="11" xfId="0" applyFont="1" applyFill="1" applyBorder="1" applyAlignment="1">
      <alignment horizontal="left" vertical="center" indent="2"/>
    </xf>
    <xf numFmtId="0" fontId="2" fillId="3" borderId="11" xfId="0" applyFont="1" applyFill="1" applyBorder="1" applyAlignment="1">
      <alignment horizontal="left" vertical="center" indent="1"/>
    </xf>
    <xf numFmtId="0" fontId="33" fillId="3" borderId="11" xfId="0" applyFont="1" applyFill="1" applyBorder="1" applyAlignment="1">
      <alignment horizontal="left" vertical="center" indent="1"/>
    </xf>
    <xf numFmtId="0" fontId="33" fillId="3" borderId="11" xfId="0" applyFont="1" applyFill="1" applyBorder="1" applyAlignment="1">
      <alignment horizontal="left" vertical="center" indent="2"/>
    </xf>
    <xf numFmtId="0" fontId="34" fillId="0" borderId="0" xfId="0" applyFont="1" applyAlignment="1">
      <alignment horizontal="left"/>
    </xf>
    <xf numFmtId="0" fontId="34" fillId="0" borderId="0" xfId="0" applyFont="1"/>
    <xf numFmtId="0" fontId="0" fillId="0" borderId="0" xfId="0" applyAlignment="1">
      <alignment horizontal="left" indent="1"/>
    </xf>
    <xf numFmtId="1" fontId="0" fillId="0" borderId="0" xfId="0" applyNumberFormat="1"/>
    <xf numFmtId="1" fontId="4" fillId="4" borderId="8" xfId="0" applyNumberFormat="1" applyFont="1" applyFill="1" applyBorder="1" applyAlignment="1">
      <alignment horizontal="center"/>
    </xf>
    <xf numFmtId="1" fontId="4" fillId="4" borderId="27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9" fontId="0" fillId="0" borderId="0" xfId="2" applyFont="1" applyFill="1" applyBorder="1"/>
    <xf numFmtId="9" fontId="0" fillId="0" borderId="0" xfId="0" applyNumberFormat="1"/>
    <xf numFmtId="0" fontId="15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1"/>
    </xf>
    <xf numFmtId="0" fontId="33" fillId="3" borderId="12" xfId="0" applyFont="1" applyFill="1" applyBorder="1" applyAlignment="1">
      <alignment horizontal="left" vertical="center" indent="1"/>
    </xf>
    <xf numFmtId="0" fontId="33" fillId="3" borderId="12" xfId="0" applyFont="1" applyFill="1" applyBorder="1" applyAlignment="1">
      <alignment horizontal="left" vertical="center" indent="2"/>
    </xf>
    <xf numFmtId="0" fontId="2" fillId="3" borderId="12" xfId="0" applyFont="1" applyFill="1" applyBorder="1" applyAlignment="1">
      <alignment horizontal="left" vertical="center" indent="2"/>
    </xf>
    <xf numFmtId="0" fontId="2" fillId="3" borderId="15" xfId="0" applyFont="1" applyFill="1" applyBorder="1" applyAlignment="1">
      <alignment horizontal="left" vertical="center" indent="2"/>
    </xf>
    <xf numFmtId="0" fontId="2" fillId="3" borderId="18" xfId="0" applyFont="1" applyFill="1" applyBorder="1" applyAlignment="1">
      <alignment horizontal="left" vertical="center" indent="2"/>
    </xf>
    <xf numFmtId="0" fontId="2" fillId="3" borderId="15" xfId="0" applyFont="1" applyFill="1" applyBorder="1" applyAlignment="1">
      <alignment horizontal="left" vertical="center" indent="1"/>
    </xf>
    <xf numFmtId="0" fontId="2" fillId="3" borderId="18" xfId="0" applyFont="1" applyFill="1" applyBorder="1" applyAlignment="1">
      <alignment horizontal="left" vertical="center" indent="1"/>
    </xf>
    <xf numFmtId="0" fontId="30" fillId="3" borderId="69" xfId="0" applyFont="1" applyFill="1" applyBorder="1" applyAlignment="1">
      <alignment vertical="center"/>
    </xf>
    <xf numFmtId="3" fontId="4" fillId="4" borderId="12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3" fontId="4" fillId="4" borderId="70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3" fontId="6" fillId="5" borderId="30" xfId="0" applyNumberFormat="1" applyFont="1" applyFill="1" applyBorder="1" applyAlignment="1">
      <alignment vertical="center" wrapText="1"/>
    </xf>
    <xf numFmtId="3" fontId="6" fillId="5" borderId="18" xfId="0" applyNumberFormat="1" applyFont="1" applyFill="1" applyBorder="1" applyAlignment="1">
      <alignment vertical="center" wrapText="1"/>
    </xf>
    <xf numFmtId="3" fontId="6" fillId="5" borderId="39" xfId="0" applyNumberFormat="1" applyFont="1" applyFill="1" applyBorder="1" applyAlignment="1">
      <alignment vertical="center" wrapText="1"/>
    </xf>
    <xf numFmtId="0" fontId="35" fillId="0" borderId="0" xfId="0" applyFont="1"/>
    <xf numFmtId="0" fontId="30" fillId="3" borderId="71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0" fontId="27" fillId="4" borderId="50" xfId="0" applyFont="1" applyFill="1" applyBorder="1" applyAlignment="1">
      <alignment horizontal="center" vertical="center"/>
    </xf>
    <xf numFmtId="0" fontId="30" fillId="3" borderId="4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4" fillId="4" borderId="8" xfId="4" applyNumberFormat="1" applyFont="1" applyFill="1" applyBorder="1" applyAlignment="1">
      <alignment horizontal="center" vertical="center" wrapText="1"/>
    </xf>
    <xf numFmtId="0" fontId="4" fillId="4" borderId="72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3" fontId="24" fillId="0" borderId="0" xfId="0" applyNumberFormat="1" applyFont="1" applyAlignment="1">
      <alignment horizontal="center" vertical="center" wrapText="1"/>
    </xf>
    <xf numFmtId="3" fontId="24" fillId="0" borderId="0" xfId="1" applyNumberFormat="1" applyFont="1" applyFill="1" applyBorder="1" applyAlignment="1">
      <alignment horizontal="center" vertical="center" wrapText="1"/>
    </xf>
    <xf numFmtId="0" fontId="6" fillId="0" borderId="0" xfId="0" applyFont="1"/>
    <xf numFmtId="3" fontId="24" fillId="0" borderId="70" xfId="0" applyNumberFormat="1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center" vertical="center" wrapText="1"/>
    </xf>
    <xf numFmtId="3" fontId="24" fillId="0" borderId="9" xfId="4" applyNumberFormat="1" applyFont="1" applyFill="1" applyBorder="1" applyAlignment="1">
      <alignment horizontal="center" vertical="center" wrapText="1"/>
    </xf>
    <xf numFmtId="3" fontId="24" fillId="0" borderId="34" xfId="0" applyNumberFormat="1" applyFont="1" applyBorder="1" applyAlignment="1">
      <alignment horizontal="center" vertical="center" wrapText="1"/>
    </xf>
    <xf numFmtId="0" fontId="6" fillId="0" borderId="18" xfId="0" applyFont="1" applyBorder="1"/>
    <xf numFmtId="166" fontId="0" fillId="4" borderId="8" xfId="2" quotePrefix="1" applyNumberFormat="1" applyFont="1" applyFill="1" applyBorder="1" applyAlignment="1">
      <alignment horizontal="center"/>
    </xf>
    <xf numFmtId="166" fontId="0" fillId="0" borderId="0" xfId="2" applyNumberFormat="1" applyFont="1"/>
    <xf numFmtId="164" fontId="0" fillId="0" borderId="0" xfId="0" applyNumberFormat="1"/>
    <xf numFmtId="9" fontId="0" fillId="0" borderId="0" xfId="2" applyFont="1"/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3" fontId="4" fillId="7" borderId="67" xfId="0" applyNumberFormat="1" applyFont="1" applyFill="1" applyBorder="1" applyAlignment="1">
      <alignment horizontal="center" vertical="center" wrapText="1"/>
    </xf>
    <xf numFmtId="3" fontId="4" fillId="7" borderId="68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left" vertical="center" indent="2"/>
    </xf>
    <xf numFmtId="0" fontId="2" fillId="3" borderId="33" xfId="0" applyFont="1" applyFill="1" applyBorder="1" applyAlignment="1">
      <alignment horizontal="left" vertical="center" indent="2"/>
    </xf>
    <xf numFmtId="0" fontId="2" fillId="3" borderId="14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 indent="1"/>
    </xf>
    <xf numFmtId="0" fontId="2" fillId="3" borderId="33" xfId="0" applyFont="1" applyFill="1" applyBorder="1" applyAlignment="1">
      <alignment horizontal="left" vertical="center" indent="1"/>
    </xf>
    <xf numFmtId="0" fontId="30" fillId="3" borderId="62" xfId="0" applyFont="1" applyFill="1" applyBorder="1" applyAlignment="1">
      <alignment horizontal="center" vertical="center" wrapText="1"/>
    </xf>
    <xf numFmtId="0" fontId="30" fillId="3" borderId="65" xfId="0" applyFont="1" applyFill="1" applyBorder="1" applyAlignment="1">
      <alignment horizontal="center" vertical="center" wrapText="1"/>
    </xf>
    <xf numFmtId="0" fontId="30" fillId="3" borderId="59" xfId="0" applyFont="1" applyFill="1" applyBorder="1" applyAlignment="1">
      <alignment horizontal="center" vertical="center" wrapText="1"/>
    </xf>
    <xf numFmtId="0" fontId="30" fillId="3" borderId="61" xfId="0" applyFont="1" applyFill="1" applyBorder="1" applyAlignment="1">
      <alignment horizontal="center" vertical="center" wrapText="1"/>
    </xf>
    <xf numFmtId="0" fontId="30" fillId="3" borderId="60" xfId="0" applyFont="1" applyFill="1" applyBorder="1" applyAlignment="1">
      <alignment horizontal="center" vertical="center" wrapText="1"/>
    </xf>
    <xf numFmtId="0" fontId="30" fillId="3" borderId="56" xfId="0" applyFont="1" applyFill="1" applyBorder="1" applyAlignment="1">
      <alignment horizontal="center" vertical="center" wrapText="1"/>
    </xf>
    <xf numFmtId="0" fontId="30" fillId="3" borderId="57" xfId="0" applyFont="1" applyFill="1" applyBorder="1" applyAlignment="1">
      <alignment horizontal="center" vertical="center" wrapText="1"/>
    </xf>
    <xf numFmtId="0" fontId="30" fillId="3" borderId="58" xfId="0" applyFont="1" applyFill="1" applyBorder="1" applyAlignment="1">
      <alignment horizontal="center" vertical="center" wrapText="1"/>
    </xf>
    <xf numFmtId="0" fontId="30" fillId="3" borderId="63" xfId="0" applyFont="1" applyFill="1" applyBorder="1" applyAlignment="1">
      <alignment horizontal="center" vertical="center" wrapText="1"/>
    </xf>
    <xf numFmtId="0" fontId="30" fillId="3" borderId="64" xfId="0" applyFont="1" applyFill="1" applyBorder="1" applyAlignment="1">
      <alignment horizontal="center" vertical="center" wrapText="1"/>
    </xf>
    <xf numFmtId="0" fontId="30" fillId="3" borderId="50" xfId="0" applyFont="1" applyFill="1" applyBorder="1" applyAlignment="1">
      <alignment horizontal="center" vertical="center" wrapText="1"/>
    </xf>
    <xf numFmtId="0" fontId="30" fillId="3" borderId="73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0" fontId="30" fillId="3" borderId="74" xfId="0" applyFont="1" applyFill="1" applyBorder="1" applyAlignment="1">
      <alignment horizontal="center" vertical="center" wrapText="1"/>
    </xf>
    <xf numFmtId="0" fontId="30" fillId="3" borderId="66" xfId="0" applyFont="1" applyFill="1" applyBorder="1" applyAlignment="1">
      <alignment horizontal="center" vertical="center" wrapText="1"/>
    </xf>
    <xf numFmtId="0" fontId="30" fillId="3" borderId="75" xfId="0" applyFont="1" applyFill="1" applyBorder="1" applyAlignment="1">
      <alignment horizontal="center" vertical="center" wrapText="1"/>
    </xf>
    <xf numFmtId="3" fontId="4" fillId="4" borderId="34" xfId="0" applyNumberFormat="1" applyFont="1" applyFill="1" applyBorder="1" applyAlignment="1">
      <alignment horizontal="center" vertical="center" wrapText="1"/>
    </xf>
    <xf numFmtId="3" fontId="4" fillId="4" borderId="35" xfId="0" applyNumberFormat="1" applyFont="1" applyFill="1" applyBorder="1" applyAlignment="1">
      <alignment horizontal="center" vertical="center" wrapText="1"/>
    </xf>
    <xf numFmtId="3" fontId="4" fillId="4" borderId="33" xfId="0" applyNumberFormat="1" applyFont="1" applyFill="1" applyBorder="1" applyAlignment="1">
      <alignment horizontal="center" vertical="center" wrapText="1"/>
    </xf>
    <xf numFmtId="0" fontId="2" fillId="3" borderId="7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78" xfId="0" applyFont="1" applyFill="1" applyBorder="1" applyAlignment="1">
      <alignment horizontal="center" vertical="center" wrapText="1"/>
    </xf>
    <xf numFmtId="0" fontId="30" fillId="3" borderId="77" xfId="0" applyFont="1" applyFill="1" applyBorder="1" applyAlignment="1">
      <alignment horizontal="center" vertical="center" wrapText="1"/>
    </xf>
    <xf numFmtId="0" fontId="30" fillId="3" borderId="51" xfId="0" applyFont="1" applyFill="1" applyBorder="1" applyAlignment="1">
      <alignment horizontal="center" vertical="center" wrapText="1"/>
    </xf>
    <xf numFmtId="0" fontId="30" fillId="3" borderId="7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1" xfId="0" applyFont="1" applyFill="1" applyBorder="1" applyAlignment="1">
      <alignment horizontal="center" shrinkToFit="1"/>
    </xf>
    <xf numFmtId="0" fontId="2" fillId="3" borderId="12" xfId="0" applyFont="1" applyFill="1" applyBorder="1" applyAlignment="1">
      <alignment horizontal="center" shrinkToFit="1"/>
    </xf>
    <xf numFmtId="0" fontId="2" fillId="3" borderId="29" xfId="0" applyFont="1" applyFill="1" applyBorder="1" applyAlignment="1">
      <alignment horizontal="center" shrinkToFit="1"/>
    </xf>
    <xf numFmtId="0" fontId="2" fillId="3" borderId="47" xfId="0" applyFont="1" applyFill="1" applyBorder="1" applyAlignment="1">
      <alignment horizontal="center" vertical="center"/>
    </xf>
    <xf numFmtId="166" fontId="4" fillId="4" borderId="52" xfId="0" applyNumberFormat="1" applyFont="1" applyFill="1" applyBorder="1" applyAlignment="1">
      <alignment horizontal="center" vertical="center"/>
    </xf>
    <xf numFmtId="166" fontId="4" fillId="4" borderId="53" xfId="0" applyNumberFormat="1" applyFont="1" applyFill="1" applyBorder="1" applyAlignment="1">
      <alignment horizontal="center" vertical="center"/>
    </xf>
    <xf numFmtId="166" fontId="4" fillId="4" borderId="54" xfId="0" applyNumberFormat="1" applyFont="1" applyFill="1" applyBorder="1" applyAlignment="1">
      <alignment horizontal="center" vertical="center"/>
    </xf>
    <xf numFmtId="166" fontId="4" fillId="4" borderId="5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</cellXfs>
  <cellStyles count="5">
    <cellStyle name="Lien hypertexte" xfId="3" builtinId="8"/>
    <cellStyle name="Milliers" xfId="1" builtinId="3"/>
    <cellStyle name="Milliers 2" xfId="4" xr:uid="{59A6BD1A-6269-4F60-A1ED-CEF2925B2D06}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EE0C46"/>
      <color rgb="FFFBBF24"/>
      <color rgb="FFF9DBD1"/>
      <color rgb="FF622181"/>
      <color rgb="FFF5C8BA"/>
      <color rgb="FF162983"/>
      <color rgb="FFB1C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66675</xdr:rowOff>
        </xdr:from>
        <xdr:to>
          <xdr:col>2</xdr:col>
          <xdr:colOff>219075</xdr:colOff>
          <xdr:row>4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752476</xdr:colOff>
      <xdr:row>3</xdr:row>
      <xdr:rowOff>95250</xdr:rowOff>
    </xdr:from>
    <xdr:to>
      <xdr:col>11</xdr:col>
      <xdr:colOff>733426</xdr:colOff>
      <xdr:row>10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76476" y="666750"/>
          <a:ext cx="6838950" cy="1409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 chapitre s’appuie sur des données établies et consolidées par Île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-de-France Mobilités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 à partir des informations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fournies par ses partenaires (SNCF, RATP, Optile/Opérateurs en DSP). 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Lorsqu’elles sont disponibles, les données sont présentées par département ou par territoire et sur plusieurs années, afin d’appréhender les tendances d’évolution observées depuis 2000.</a:t>
          </a:r>
          <a:endParaRPr lang="fr-FR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xdr:twoCellAnchor>
    <xdr:from>
      <xdr:col>3</xdr:col>
      <xdr:colOff>9525</xdr:colOff>
      <xdr:row>10</xdr:row>
      <xdr:rowOff>133351</xdr:rowOff>
    </xdr:from>
    <xdr:to>
      <xdr:col>11</xdr:col>
      <xdr:colOff>704850</xdr:colOff>
      <xdr:row>24</xdr:row>
      <xdr:rowOff>15240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86965" y="1962151"/>
          <a:ext cx="7035165" cy="244220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1" baseline="0"/>
            <a:t>Utilisation des données </a:t>
          </a:r>
        </a:p>
        <a:p>
          <a:endParaRPr lang="fr-FR" sz="1100" i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La reproduction des données présentées dans ce chapitre est autorisée avec mention de la source.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La mise en œuvre des fichiers est faite sous l'entière responsabilité de l'utilisateur, en particulier quant aux résultats obtenus à partir de ceux-ci.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De convention expresse dans tous les cas, aucune garantie tacite ou implicite n'est accordée par Île</a:t>
          </a: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, que ce soit au titre de préjudice direct ou indirect, commercial ou financier ou pour toute autre cause. </a:t>
          </a:r>
        </a:p>
        <a:p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Île</a:t>
          </a: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-de-France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n'assure aucun service de quelque nature qu'il soit, notamment de conseil, sur les fichiers mis à disposition. </a:t>
          </a:r>
        </a:p>
        <a:p>
          <a:endParaRPr lang="fr-FR" sz="11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152400</xdr:colOff>
          <xdr:row>3</xdr:row>
          <xdr:rowOff>152400</xdr:rowOff>
        </xdr:to>
        <xdr:sp macro="" textlink="">
          <xdr:nvSpPr>
            <xdr:cNvPr id="13313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0</xdr:row>
          <xdr:rowOff>66675</xdr:rowOff>
        </xdr:from>
        <xdr:to>
          <xdr:col>1</xdr:col>
          <xdr:colOff>1781175</xdr:colOff>
          <xdr:row>4</xdr:row>
          <xdr:rowOff>28575</xdr:rowOff>
        </xdr:to>
        <xdr:sp macro="" textlink="">
          <xdr:nvSpPr>
            <xdr:cNvPr id="4097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0</xdr:row>
          <xdr:rowOff>66675</xdr:rowOff>
        </xdr:from>
        <xdr:to>
          <xdr:col>2</xdr:col>
          <xdr:colOff>371475</xdr:colOff>
          <xdr:row>4</xdr:row>
          <xdr:rowOff>28575</xdr:rowOff>
        </xdr:to>
        <xdr:sp macro="" textlink="">
          <xdr:nvSpPr>
            <xdr:cNvPr id="9217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66675</xdr:rowOff>
        </xdr:from>
        <xdr:to>
          <xdr:col>1</xdr:col>
          <xdr:colOff>123825</xdr:colOff>
          <xdr:row>4</xdr:row>
          <xdr:rowOff>28575</xdr:rowOff>
        </xdr:to>
        <xdr:sp macro="" textlink="">
          <xdr:nvSpPr>
            <xdr:cNvPr id="10241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66675</xdr:rowOff>
        </xdr:from>
        <xdr:to>
          <xdr:col>1</xdr:col>
          <xdr:colOff>523875</xdr:colOff>
          <xdr:row>4</xdr:row>
          <xdr:rowOff>28575</xdr:rowOff>
        </xdr:to>
        <xdr:sp macro="" textlink="">
          <xdr:nvSpPr>
            <xdr:cNvPr id="12289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25"/>
  <sheetViews>
    <sheetView showGridLines="0" topLeftCell="A3" workbookViewId="0">
      <selection activeCell="C7" sqref="C7"/>
    </sheetView>
  </sheetViews>
  <sheetFormatPr baseColWidth="10" defaultColWidth="11.42578125" defaultRowHeight="15" x14ac:dyDescent="0.25"/>
  <cols>
    <col min="3" max="3" width="63.5703125" customWidth="1"/>
    <col min="7" max="7" width="12.5703125" customWidth="1"/>
  </cols>
  <sheetData>
    <row r="8" spans="1:7" ht="15" customHeight="1" x14ac:dyDescent="0.25">
      <c r="A8" s="4"/>
      <c r="C8" s="4"/>
      <c r="D8" s="4"/>
      <c r="E8" s="4"/>
      <c r="F8" s="4"/>
      <c r="G8" s="4"/>
    </row>
    <row r="9" spans="1:7" ht="15" customHeight="1" x14ac:dyDescent="0.25">
      <c r="A9" s="4"/>
      <c r="B9" s="254" t="s">
        <v>96</v>
      </c>
      <c r="C9" s="255"/>
      <c r="D9" s="255"/>
      <c r="E9" s="255"/>
      <c r="F9" s="255"/>
      <c r="G9" s="256"/>
    </row>
    <row r="10" spans="1:7" ht="15" customHeight="1" x14ac:dyDescent="0.25">
      <c r="A10" s="4"/>
      <c r="B10" s="257"/>
      <c r="C10" s="258"/>
      <c r="D10" s="258"/>
      <c r="E10" s="258"/>
      <c r="F10" s="258"/>
      <c r="G10" s="259"/>
    </row>
    <row r="11" spans="1:7" ht="15" customHeight="1" x14ac:dyDescent="0.25">
      <c r="A11" s="4"/>
      <c r="B11" s="4"/>
      <c r="C11" s="4"/>
      <c r="D11" s="4"/>
      <c r="E11" s="4"/>
      <c r="F11" s="4"/>
      <c r="G11" s="4"/>
    </row>
    <row r="12" spans="1:7" x14ac:dyDescent="0.25">
      <c r="B12" s="25" t="s">
        <v>110</v>
      </c>
    </row>
    <row r="13" spans="1:7" x14ac:dyDescent="0.25">
      <c r="B13" s="26">
        <v>46104</v>
      </c>
    </row>
    <row r="15" spans="1:7" ht="15.75" x14ac:dyDescent="0.25">
      <c r="B15" s="5" t="s">
        <v>91</v>
      </c>
      <c r="C15" s="6"/>
      <c r="D15" s="6"/>
      <c r="E15" s="6"/>
      <c r="F15" s="6"/>
    </row>
    <row r="16" spans="1:7" ht="15.75" x14ac:dyDescent="0.25">
      <c r="B16" s="5"/>
      <c r="C16" s="6"/>
      <c r="D16" s="6"/>
      <c r="E16" s="6"/>
      <c r="F16" s="6"/>
    </row>
    <row r="17" spans="2:6" ht="15.75" x14ac:dyDescent="0.25">
      <c r="B17" s="7" t="s">
        <v>92</v>
      </c>
      <c r="C17" s="6"/>
      <c r="D17" s="6"/>
      <c r="E17" s="6"/>
      <c r="F17" s="6"/>
    </row>
    <row r="18" spans="2:6" ht="15.75" x14ac:dyDescent="0.25">
      <c r="B18" s="7" t="s">
        <v>93</v>
      </c>
      <c r="C18" s="6"/>
      <c r="D18" s="6"/>
      <c r="E18" s="6"/>
      <c r="F18" s="6"/>
    </row>
    <row r="19" spans="2:6" ht="15.75" x14ac:dyDescent="0.25">
      <c r="B19" s="7"/>
      <c r="C19" s="6"/>
      <c r="D19" s="6"/>
      <c r="E19" s="6"/>
      <c r="F19" s="6"/>
    </row>
    <row r="20" spans="2:6" ht="15.75" x14ac:dyDescent="0.25">
      <c r="B20" s="10" t="s">
        <v>94</v>
      </c>
      <c r="D20" s="6"/>
      <c r="E20" s="6"/>
      <c r="F20" s="6"/>
    </row>
    <row r="21" spans="2:6" ht="15.75" x14ac:dyDescent="0.25">
      <c r="B21" s="7"/>
    </row>
    <row r="22" spans="2:6" ht="15.75" x14ac:dyDescent="0.25">
      <c r="B22" s="7"/>
      <c r="C22" s="21" t="s">
        <v>130</v>
      </c>
    </row>
    <row r="23" spans="2:6" ht="15.75" x14ac:dyDescent="0.25">
      <c r="B23" s="7"/>
      <c r="C23" s="21" t="s">
        <v>127</v>
      </c>
    </row>
    <row r="24" spans="2:6" ht="15.75" x14ac:dyDescent="0.25">
      <c r="B24" s="7"/>
      <c r="C24" s="21" t="s">
        <v>128</v>
      </c>
    </row>
    <row r="25" spans="2:6" ht="15.75" x14ac:dyDescent="0.25">
      <c r="B25" s="7"/>
      <c r="C25" s="21" t="s">
        <v>129</v>
      </c>
    </row>
  </sheetData>
  <mergeCells count="1">
    <mergeCell ref="B9:G10"/>
  </mergeCells>
  <hyperlinks>
    <hyperlink ref="B20" location="Préambule!A1" display="Préambule" xr:uid="{00000000-0004-0000-0000-000000000000}"/>
    <hyperlink ref="C22" location="'1-parc MR fer'!A1" display="1-Caractéristiques du parc de matériel roulant ferroviaire" xr:uid="{00000000-0004-0000-0000-000001000000}"/>
    <hyperlink ref="C23" location="'2-parc MR route capacité'!A1" display="'2-parc MR route capacité'!A1" xr:uid="{00000000-0004-0000-0000-000002000000}"/>
    <hyperlink ref="C24" location="'3-parc MR route énergie'!A1" display="'3-parc MR route énergie'!A1" xr:uid="{00000000-0004-0000-0000-000003000000}"/>
    <hyperlink ref="C25" location="'4-parc MR route norme euro'!A1" display="'4-parc MR route norme euro'!A1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66675</xdr:rowOff>
              </from>
              <to>
                <xdr:col>2</xdr:col>
                <xdr:colOff>219075</xdr:colOff>
                <xdr:row>4</xdr:row>
                <xdr:rowOff>28575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D26"/>
  <sheetViews>
    <sheetView showGridLines="0" topLeftCell="A2" workbookViewId="0">
      <selection activeCell="G36" sqref="G36"/>
    </sheetView>
  </sheetViews>
  <sheetFormatPr baseColWidth="10" defaultRowHeight="15" x14ac:dyDescent="0.25"/>
  <sheetData>
    <row r="7" spans="2:2" x14ac:dyDescent="0.25">
      <c r="B7" s="1"/>
    </row>
    <row r="26" spans="1:4" ht="15.75" x14ac:dyDescent="0.3">
      <c r="A26" s="8"/>
      <c r="D26" s="9"/>
    </row>
  </sheetData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331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152400</xdr:colOff>
                <xdr:row>3</xdr:row>
                <xdr:rowOff>152400</xdr:rowOff>
              </to>
            </anchor>
          </objectPr>
        </oleObject>
      </mc:Choice>
      <mc:Fallback>
        <oleObject progId="MSPhotoEd.3" shapeId="1331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6:ES104"/>
  <sheetViews>
    <sheetView showGridLines="0" topLeftCell="A67" zoomScale="80" zoomScaleNormal="80" workbookViewId="0">
      <pane xSplit="2" topLeftCell="C1" activePane="topRight" state="frozen"/>
      <selection activeCell="A4" sqref="A4"/>
      <selection pane="topRight" activeCell="H67" sqref="H67"/>
    </sheetView>
  </sheetViews>
  <sheetFormatPr baseColWidth="10" defaultColWidth="11.42578125" defaultRowHeight="15" x14ac:dyDescent="0.25"/>
  <cols>
    <col min="1" max="1" width="11.42578125" style="13"/>
    <col min="2" max="2" width="31.42578125" style="13" customWidth="1"/>
    <col min="3" max="15" width="13.5703125" style="13" customWidth="1"/>
    <col min="16" max="16" width="12.5703125" style="13" customWidth="1"/>
    <col min="17" max="17" width="11.5703125" style="13" bestFit="1" customWidth="1"/>
    <col min="18" max="18" width="17" style="13" bestFit="1" customWidth="1"/>
    <col min="19" max="19" width="13.5703125" style="13" bestFit="1" customWidth="1"/>
    <col min="20" max="20" width="12.42578125" style="13" bestFit="1" customWidth="1"/>
    <col min="21" max="21" width="11" style="13" customWidth="1"/>
    <col min="22" max="22" width="18.5703125" style="13" bestFit="1" customWidth="1"/>
    <col min="23" max="24" width="11" style="13" customWidth="1"/>
    <col min="25" max="25" width="13.5703125" style="13" bestFit="1" customWidth="1"/>
    <col min="26" max="36" width="11" style="13" customWidth="1"/>
    <col min="37" max="37" width="16.5703125" style="13" customWidth="1"/>
    <col min="38" max="45" width="10.5703125" style="13" customWidth="1"/>
    <col min="46" max="46" width="14.5703125" style="13" customWidth="1"/>
    <col min="47" max="54" width="11.42578125" style="13" customWidth="1"/>
    <col min="55" max="55" width="14.5703125" style="13" customWidth="1"/>
    <col min="56" max="63" width="11.42578125" style="13" customWidth="1"/>
    <col min="64" max="64" width="15.5703125" style="13" customWidth="1"/>
    <col min="65" max="72" width="11.42578125" style="13" customWidth="1"/>
    <col min="73" max="73" width="16.5703125" style="13" customWidth="1"/>
    <col min="74" max="81" width="11.42578125" style="13" customWidth="1"/>
    <col min="82" max="82" width="17.42578125" style="13" customWidth="1"/>
    <col min="83" max="90" width="11.42578125" style="13" customWidth="1"/>
    <col min="91" max="91" width="16.42578125" style="13" customWidth="1"/>
    <col min="92" max="92" width="11.42578125" style="13" customWidth="1"/>
    <col min="93" max="16384" width="11.42578125" style="13"/>
  </cols>
  <sheetData>
    <row r="6" spans="1:149" x14ac:dyDescent="0.25">
      <c r="B6" s="18" t="s">
        <v>102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1"/>
      <c r="V6" s="12"/>
      <c r="W6" s="12"/>
      <c r="X6" s="39"/>
      <c r="Y6" s="12"/>
      <c r="Z6" s="12"/>
      <c r="AA6" s="12"/>
      <c r="AB6" s="12"/>
      <c r="AC6" s="12"/>
      <c r="AD6" s="12"/>
      <c r="AE6" s="12"/>
      <c r="AF6" s="39"/>
      <c r="AG6" s="12"/>
      <c r="AH6" s="12"/>
      <c r="AI6" s="12"/>
      <c r="AJ6" s="12"/>
    </row>
    <row r="7" spans="1:149" x14ac:dyDescent="0.25">
      <c r="U7" s="11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spans="1:149" x14ac:dyDescent="0.25">
      <c r="B8" s="11" t="s">
        <v>109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L8" s="40"/>
    </row>
    <row r="9" spans="1:149" ht="15.75" thickBot="1" x14ac:dyDescent="0.3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L9" s="40"/>
    </row>
    <row r="10" spans="1:149" ht="27.6" customHeight="1" thickTop="1" x14ac:dyDescent="0.25">
      <c r="B10" s="11"/>
      <c r="C10" s="260">
        <v>2025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2"/>
      <c r="P10" s="260">
        <v>2024</v>
      </c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2"/>
      <c r="AC10" s="260">
        <v>2023</v>
      </c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2"/>
      <c r="AP10" s="260">
        <v>2022</v>
      </c>
      <c r="AQ10" s="261"/>
      <c r="AR10" s="261"/>
      <c r="AS10" s="261"/>
      <c r="AT10" s="261"/>
      <c r="AU10" s="261"/>
      <c r="AV10" s="261"/>
      <c r="AW10" s="261"/>
      <c r="AX10" s="261"/>
      <c r="AY10" s="261"/>
      <c r="AZ10" s="262"/>
      <c r="BA10" s="260">
        <v>2021</v>
      </c>
      <c r="BB10" s="261"/>
      <c r="BC10" s="261"/>
      <c r="BD10" s="261"/>
      <c r="BE10" s="261"/>
      <c r="BF10" s="261"/>
      <c r="BG10" s="261"/>
      <c r="BH10" s="261"/>
      <c r="BI10" s="261"/>
      <c r="BJ10" s="261"/>
      <c r="BK10" s="262"/>
      <c r="BL10" s="260">
        <v>2020</v>
      </c>
      <c r="BM10" s="261"/>
      <c r="BN10" s="261"/>
      <c r="BO10" s="261"/>
      <c r="BP10" s="261"/>
      <c r="BQ10" s="261"/>
      <c r="BR10" s="261"/>
      <c r="BS10" s="261"/>
      <c r="BT10" s="261"/>
      <c r="BU10" s="261"/>
      <c r="BV10" s="262"/>
      <c r="BW10" s="260">
        <v>2019</v>
      </c>
      <c r="BX10" s="261"/>
      <c r="BY10" s="261"/>
      <c r="BZ10" s="261"/>
      <c r="CA10" s="261"/>
      <c r="CB10" s="261"/>
      <c r="CC10" s="261"/>
      <c r="CD10" s="261"/>
      <c r="CE10" s="261"/>
      <c r="CF10" s="261"/>
      <c r="CG10" s="262"/>
      <c r="CH10" s="260">
        <v>2018</v>
      </c>
      <c r="CI10" s="261"/>
      <c r="CJ10" s="261"/>
      <c r="CK10" s="261"/>
      <c r="CL10" s="261"/>
      <c r="CM10" s="261"/>
      <c r="CN10" s="261"/>
      <c r="CO10" s="261"/>
      <c r="CP10" s="261"/>
      <c r="CQ10" s="262"/>
      <c r="CR10" s="260">
        <v>2017</v>
      </c>
      <c r="CS10" s="261"/>
      <c r="CT10" s="261"/>
      <c r="CU10" s="261"/>
      <c r="CV10" s="261"/>
      <c r="CW10" s="261"/>
      <c r="CX10" s="261"/>
      <c r="CY10" s="261"/>
      <c r="CZ10" s="262"/>
      <c r="DA10" s="260">
        <v>2016</v>
      </c>
      <c r="DB10" s="261"/>
      <c r="DC10" s="261"/>
      <c r="DD10" s="261"/>
      <c r="DE10" s="261"/>
      <c r="DF10" s="261"/>
      <c r="DG10" s="261"/>
      <c r="DH10" s="261"/>
      <c r="DI10" s="262"/>
      <c r="DJ10" s="260">
        <v>2015</v>
      </c>
      <c r="DK10" s="261"/>
      <c r="DL10" s="261"/>
      <c r="DM10" s="261"/>
      <c r="DN10" s="261"/>
      <c r="DO10" s="261"/>
      <c r="DP10" s="261"/>
      <c r="DQ10" s="261"/>
      <c r="DR10" s="262"/>
      <c r="DS10" s="261">
        <v>2014</v>
      </c>
      <c r="DT10" s="261"/>
      <c r="DU10" s="261"/>
      <c r="DV10" s="261"/>
      <c r="DW10" s="261"/>
      <c r="DX10" s="261"/>
      <c r="DY10" s="261"/>
      <c r="DZ10" s="261"/>
      <c r="EA10" s="261"/>
      <c r="EB10" s="260">
        <v>2013</v>
      </c>
      <c r="EC10" s="261"/>
      <c r="ED10" s="261"/>
      <c r="EE10" s="261"/>
      <c r="EF10" s="261"/>
      <c r="EG10" s="261"/>
      <c r="EH10" s="261"/>
      <c r="EI10" s="261"/>
      <c r="EJ10" s="262"/>
      <c r="EK10" s="260">
        <v>2011</v>
      </c>
      <c r="EL10" s="261"/>
      <c r="EM10" s="261"/>
      <c r="EN10" s="261"/>
      <c r="EO10" s="261"/>
      <c r="EP10" s="261"/>
      <c r="EQ10" s="261"/>
      <c r="ER10" s="261"/>
      <c r="ES10" s="262"/>
    </row>
    <row r="11" spans="1:149" ht="15" customHeight="1" x14ac:dyDescent="0.25">
      <c r="B11" s="98"/>
      <c r="C11" s="263" t="s">
        <v>100</v>
      </c>
      <c r="D11" s="264"/>
      <c r="E11" s="264"/>
      <c r="F11" s="264"/>
      <c r="G11" s="265"/>
      <c r="H11" s="249" t="s">
        <v>3</v>
      </c>
      <c r="I11" s="250"/>
      <c r="J11" s="250"/>
      <c r="K11" s="250"/>
      <c r="L11" s="250"/>
      <c r="M11" s="250"/>
      <c r="N11" s="251"/>
      <c r="O11" s="269" t="s">
        <v>4</v>
      </c>
      <c r="P11" s="263" t="s">
        <v>100</v>
      </c>
      <c r="Q11" s="264"/>
      <c r="R11" s="264"/>
      <c r="S11" s="264"/>
      <c r="T11" s="265"/>
      <c r="U11" s="249" t="s">
        <v>3</v>
      </c>
      <c r="V11" s="250"/>
      <c r="W11" s="250"/>
      <c r="X11" s="250"/>
      <c r="Y11" s="250"/>
      <c r="Z11" s="250"/>
      <c r="AA11" s="251"/>
      <c r="AB11" s="269" t="s">
        <v>4</v>
      </c>
      <c r="AC11" s="263" t="s">
        <v>100</v>
      </c>
      <c r="AD11" s="264"/>
      <c r="AE11" s="264"/>
      <c r="AF11" s="264"/>
      <c r="AG11" s="265"/>
      <c r="AH11" s="249" t="s">
        <v>3</v>
      </c>
      <c r="AI11" s="250"/>
      <c r="AJ11" s="250"/>
      <c r="AK11" s="250"/>
      <c r="AL11" s="250"/>
      <c r="AM11" s="250"/>
      <c r="AN11" s="251"/>
      <c r="AO11" s="269" t="s">
        <v>4</v>
      </c>
      <c r="AP11" s="263" t="s">
        <v>100</v>
      </c>
      <c r="AQ11" s="264"/>
      <c r="AR11" s="264"/>
      <c r="AS11" s="264"/>
      <c r="AT11" s="265"/>
      <c r="AU11" s="249" t="s">
        <v>3</v>
      </c>
      <c r="AV11" s="250"/>
      <c r="AW11" s="250"/>
      <c r="AX11" s="250"/>
      <c r="AY11" s="251"/>
      <c r="AZ11" s="269" t="s">
        <v>4</v>
      </c>
      <c r="BA11" s="263" t="s">
        <v>100</v>
      </c>
      <c r="BB11" s="264"/>
      <c r="BC11" s="264"/>
      <c r="BD11" s="264"/>
      <c r="BE11" s="265"/>
      <c r="BF11" s="249" t="s">
        <v>3</v>
      </c>
      <c r="BG11" s="250"/>
      <c r="BH11" s="250"/>
      <c r="BI11" s="250"/>
      <c r="BJ11" s="251"/>
      <c r="BK11" s="269" t="s">
        <v>4</v>
      </c>
      <c r="BL11" s="263" t="s">
        <v>100</v>
      </c>
      <c r="BM11" s="264"/>
      <c r="BN11" s="264"/>
      <c r="BO11" s="264"/>
      <c r="BP11" s="265"/>
      <c r="BQ11" s="305" t="s">
        <v>3</v>
      </c>
      <c r="BR11" s="305"/>
      <c r="BS11" s="305"/>
      <c r="BT11" s="305"/>
      <c r="BU11" s="305"/>
      <c r="BV11" s="269" t="s">
        <v>4</v>
      </c>
      <c r="BW11" s="263" t="s">
        <v>100</v>
      </c>
      <c r="BX11" s="264"/>
      <c r="BY11" s="264"/>
      <c r="BZ11" s="264"/>
      <c r="CA11" s="265"/>
      <c r="CB11" s="305" t="s">
        <v>3</v>
      </c>
      <c r="CC11" s="305"/>
      <c r="CD11" s="305"/>
      <c r="CE11" s="305"/>
      <c r="CF11" s="305"/>
      <c r="CG11" s="269" t="s">
        <v>4</v>
      </c>
      <c r="CH11" s="263" t="s">
        <v>100</v>
      </c>
      <c r="CI11" s="264"/>
      <c r="CJ11" s="264"/>
      <c r="CK11" s="265"/>
      <c r="CL11" s="305" t="s">
        <v>3</v>
      </c>
      <c r="CM11" s="305"/>
      <c r="CN11" s="305"/>
      <c r="CO11" s="305"/>
      <c r="CP11" s="305"/>
      <c r="CQ11" s="269" t="s">
        <v>4</v>
      </c>
      <c r="CR11" s="263" t="s">
        <v>100</v>
      </c>
      <c r="CS11" s="264"/>
      <c r="CT11" s="265"/>
      <c r="CU11" s="305" t="s">
        <v>3</v>
      </c>
      <c r="CV11" s="305"/>
      <c r="CW11" s="305"/>
      <c r="CX11" s="305"/>
      <c r="CY11" s="305"/>
      <c r="CZ11" s="269" t="s">
        <v>4</v>
      </c>
      <c r="DA11" s="263" t="s">
        <v>100</v>
      </c>
      <c r="DB11" s="264"/>
      <c r="DC11" s="265"/>
      <c r="DD11" s="305" t="s">
        <v>3</v>
      </c>
      <c r="DE11" s="305"/>
      <c r="DF11" s="305"/>
      <c r="DG11" s="305"/>
      <c r="DH11" s="305"/>
      <c r="DI11" s="269" t="s">
        <v>4</v>
      </c>
      <c r="DJ11" s="263" t="s">
        <v>100</v>
      </c>
      <c r="DK11" s="264"/>
      <c r="DL11" s="265"/>
      <c r="DM11" s="305" t="s">
        <v>3</v>
      </c>
      <c r="DN11" s="305"/>
      <c r="DO11" s="305"/>
      <c r="DP11" s="305"/>
      <c r="DQ11" s="305"/>
      <c r="DR11" s="269" t="s">
        <v>4</v>
      </c>
      <c r="DS11" s="264" t="s">
        <v>100</v>
      </c>
      <c r="DT11" s="264"/>
      <c r="DU11" s="265"/>
      <c r="DV11" s="305" t="s">
        <v>3</v>
      </c>
      <c r="DW11" s="305"/>
      <c r="DX11" s="305"/>
      <c r="DY11" s="305"/>
      <c r="DZ11" s="305"/>
      <c r="EA11" s="308" t="s">
        <v>4</v>
      </c>
      <c r="EB11" s="263" t="s">
        <v>100</v>
      </c>
      <c r="EC11" s="264"/>
      <c r="ED11" s="265"/>
      <c r="EE11" s="305" t="s">
        <v>3</v>
      </c>
      <c r="EF11" s="305"/>
      <c r="EG11" s="305"/>
      <c r="EH11" s="305"/>
      <c r="EI11" s="305"/>
      <c r="EJ11" s="269" t="s">
        <v>4</v>
      </c>
      <c r="EK11" s="307" t="s">
        <v>100</v>
      </c>
      <c r="EL11" s="305"/>
      <c r="EM11" s="305"/>
      <c r="EN11" s="305" t="s">
        <v>3</v>
      </c>
      <c r="EO11" s="305"/>
      <c r="EP11" s="305"/>
      <c r="EQ11" s="305"/>
      <c r="ER11" s="305"/>
      <c r="ES11" s="269" t="s">
        <v>4</v>
      </c>
    </row>
    <row r="12" spans="1:149" ht="15" customHeight="1" x14ac:dyDescent="0.25">
      <c r="B12" s="98"/>
      <c r="C12" s="266"/>
      <c r="D12" s="267"/>
      <c r="E12" s="267"/>
      <c r="F12" s="267"/>
      <c r="G12" s="268"/>
      <c r="H12" s="249" t="s">
        <v>7</v>
      </c>
      <c r="I12" s="250"/>
      <c r="J12" s="251"/>
      <c r="K12" s="249" t="s">
        <v>8</v>
      </c>
      <c r="L12" s="250"/>
      <c r="M12" s="250"/>
      <c r="N12" s="251"/>
      <c r="O12" s="270"/>
      <c r="P12" s="266"/>
      <c r="Q12" s="267"/>
      <c r="R12" s="267"/>
      <c r="S12" s="267"/>
      <c r="T12" s="268"/>
      <c r="U12" s="249" t="s">
        <v>7</v>
      </c>
      <c r="V12" s="250"/>
      <c r="W12" s="251"/>
      <c r="X12" s="249" t="s">
        <v>8</v>
      </c>
      <c r="Y12" s="250"/>
      <c r="Z12" s="250"/>
      <c r="AA12" s="251"/>
      <c r="AB12" s="270"/>
      <c r="AC12" s="266"/>
      <c r="AD12" s="267"/>
      <c r="AE12" s="267"/>
      <c r="AF12" s="267"/>
      <c r="AG12" s="268"/>
      <c r="AH12" s="249" t="s">
        <v>7</v>
      </c>
      <c r="AI12" s="250"/>
      <c r="AJ12" s="251"/>
      <c r="AK12" s="249" t="s">
        <v>8</v>
      </c>
      <c r="AL12" s="250"/>
      <c r="AM12" s="250"/>
      <c r="AN12" s="251"/>
      <c r="AO12" s="270"/>
      <c r="AP12" s="266"/>
      <c r="AQ12" s="267"/>
      <c r="AR12" s="267"/>
      <c r="AS12" s="267"/>
      <c r="AT12" s="268"/>
      <c r="AU12" s="249" t="s">
        <v>7</v>
      </c>
      <c r="AV12" s="251"/>
      <c r="AW12" s="249" t="s">
        <v>8</v>
      </c>
      <c r="AX12" s="250"/>
      <c r="AY12" s="251"/>
      <c r="AZ12" s="270"/>
      <c r="BA12" s="266"/>
      <c r="BB12" s="267"/>
      <c r="BC12" s="267"/>
      <c r="BD12" s="267"/>
      <c r="BE12" s="268"/>
      <c r="BF12" s="249" t="s">
        <v>7</v>
      </c>
      <c r="BG12" s="251"/>
      <c r="BH12" s="249" t="s">
        <v>8</v>
      </c>
      <c r="BI12" s="250"/>
      <c r="BJ12" s="251"/>
      <c r="BK12" s="270"/>
      <c r="BL12" s="266"/>
      <c r="BM12" s="267"/>
      <c r="BN12" s="267"/>
      <c r="BO12" s="267"/>
      <c r="BP12" s="268"/>
      <c r="BQ12" s="305" t="s">
        <v>7</v>
      </c>
      <c r="BR12" s="305"/>
      <c r="BS12" s="305" t="s">
        <v>8</v>
      </c>
      <c r="BT12" s="305"/>
      <c r="BU12" s="305"/>
      <c r="BV12" s="306"/>
      <c r="BW12" s="266"/>
      <c r="BX12" s="267"/>
      <c r="BY12" s="267"/>
      <c r="BZ12" s="267"/>
      <c r="CA12" s="268"/>
      <c r="CB12" s="305" t="s">
        <v>7</v>
      </c>
      <c r="CC12" s="305"/>
      <c r="CD12" s="305" t="s">
        <v>8</v>
      </c>
      <c r="CE12" s="305"/>
      <c r="CF12" s="305"/>
      <c r="CG12" s="306"/>
      <c r="CH12" s="266"/>
      <c r="CI12" s="267"/>
      <c r="CJ12" s="267"/>
      <c r="CK12" s="268"/>
      <c r="CL12" s="305" t="s">
        <v>7</v>
      </c>
      <c r="CM12" s="305"/>
      <c r="CN12" s="305" t="s">
        <v>8</v>
      </c>
      <c r="CO12" s="305"/>
      <c r="CP12" s="305"/>
      <c r="CQ12" s="306"/>
      <c r="CR12" s="266"/>
      <c r="CS12" s="267"/>
      <c r="CT12" s="268"/>
      <c r="CU12" s="305" t="s">
        <v>7</v>
      </c>
      <c r="CV12" s="305"/>
      <c r="CW12" s="305" t="s">
        <v>8</v>
      </c>
      <c r="CX12" s="305"/>
      <c r="CY12" s="305"/>
      <c r="CZ12" s="306"/>
      <c r="DA12" s="266"/>
      <c r="DB12" s="267"/>
      <c r="DC12" s="268"/>
      <c r="DD12" s="305" t="s">
        <v>7</v>
      </c>
      <c r="DE12" s="305"/>
      <c r="DF12" s="305" t="s">
        <v>8</v>
      </c>
      <c r="DG12" s="305"/>
      <c r="DH12" s="305"/>
      <c r="DI12" s="306"/>
      <c r="DJ12" s="266"/>
      <c r="DK12" s="267"/>
      <c r="DL12" s="268"/>
      <c r="DM12" s="305" t="s">
        <v>7</v>
      </c>
      <c r="DN12" s="305"/>
      <c r="DO12" s="305" t="s">
        <v>8</v>
      </c>
      <c r="DP12" s="305"/>
      <c r="DQ12" s="305"/>
      <c r="DR12" s="306"/>
      <c r="DS12" s="267"/>
      <c r="DT12" s="267"/>
      <c r="DU12" s="268"/>
      <c r="DV12" s="305" t="s">
        <v>7</v>
      </c>
      <c r="DW12" s="305"/>
      <c r="DX12" s="305" t="s">
        <v>8</v>
      </c>
      <c r="DY12" s="305"/>
      <c r="DZ12" s="305"/>
      <c r="EA12" s="309"/>
      <c r="EB12" s="266"/>
      <c r="EC12" s="267"/>
      <c r="ED12" s="268"/>
      <c r="EE12" s="305" t="s">
        <v>7</v>
      </c>
      <c r="EF12" s="305"/>
      <c r="EG12" s="305" t="s">
        <v>8</v>
      </c>
      <c r="EH12" s="305"/>
      <c r="EI12" s="305"/>
      <c r="EJ12" s="306"/>
      <c r="EK12" s="307"/>
      <c r="EL12" s="305"/>
      <c r="EM12" s="305"/>
      <c r="EN12" s="305" t="s">
        <v>7</v>
      </c>
      <c r="EO12" s="305"/>
      <c r="EP12" s="305" t="s">
        <v>8</v>
      </c>
      <c r="EQ12" s="305"/>
      <c r="ER12" s="305"/>
      <c r="ES12" s="306"/>
    </row>
    <row r="13" spans="1:149" ht="85.5" customHeight="1" x14ac:dyDescent="0.25">
      <c r="B13" s="98"/>
      <c r="C13" s="50" t="s">
        <v>193</v>
      </c>
      <c r="D13" s="50" t="s">
        <v>0</v>
      </c>
      <c r="E13" s="27" t="s">
        <v>5</v>
      </c>
      <c r="F13" s="27" t="s">
        <v>6</v>
      </c>
      <c r="G13" s="27" t="s">
        <v>195</v>
      </c>
      <c r="H13" s="27" t="s">
        <v>283</v>
      </c>
      <c r="I13" s="27" t="s">
        <v>284</v>
      </c>
      <c r="J13" s="27" t="s">
        <v>256</v>
      </c>
      <c r="K13" s="27" t="s">
        <v>304</v>
      </c>
      <c r="L13" s="27" t="s">
        <v>283</v>
      </c>
      <c r="M13" s="27" t="s">
        <v>284</v>
      </c>
      <c r="N13" s="27" t="s">
        <v>256</v>
      </c>
      <c r="O13" s="51" t="s">
        <v>9</v>
      </c>
      <c r="P13" s="50" t="s">
        <v>193</v>
      </c>
      <c r="Q13" s="50" t="s">
        <v>0</v>
      </c>
      <c r="R13" s="27" t="s">
        <v>5</v>
      </c>
      <c r="S13" s="27" t="s">
        <v>6</v>
      </c>
      <c r="T13" s="27" t="s">
        <v>195</v>
      </c>
      <c r="U13" s="27" t="s">
        <v>283</v>
      </c>
      <c r="V13" s="27" t="s">
        <v>284</v>
      </c>
      <c r="W13" s="27" t="s">
        <v>256</v>
      </c>
      <c r="X13" s="27" t="s">
        <v>304</v>
      </c>
      <c r="Y13" s="27" t="s">
        <v>283</v>
      </c>
      <c r="Z13" s="27" t="s">
        <v>284</v>
      </c>
      <c r="AA13" s="27" t="s">
        <v>256</v>
      </c>
      <c r="AB13" s="51" t="s">
        <v>9</v>
      </c>
      <c r="AC13" s="50" t="s">
        <v>193</v>
      </c>
      <c r="AD13" s="50" t="s">
        <v>0</v>
      </c>
      <c r="AE13" s="27" t="s">
        <v>5</v>
      </c>
      <c r="AF13" s="27" t="s">
        <v>6</v>
      </c>
      <c r="AG13" s="27" t="s">
        <v>195</v>
      </c>
      <c r="AH13" s="27" t="s">
        <v>283</v>
      </c>
      <c r="AI13" s="27" t="s">
        <v>284</v>
      </c>
      <c r="AJ13" s="27" t="s">
        <v>256</v>
      </c>
      <c r="AK13" s="27" t="s">
        <v>304</v>
      </c>
      <c r="AL13" s="27" t="s">
        <v>283</v>
      </c>
      <c r="AM13" s="27" t="s">
        <v>284</v>
      </c>
      <c r="AN13" s="27" t="s">
        <v>256</v>
      </c>
      <c r="AO13" s="51" t="s">
        <v>9</v>
      </c>
      <c r="AP13" s="50" t="s">
        <v>193</v>
      </c>
      <c r="AQ13" s="50" t="s">
        <v>0</v>
      </c>
      <c r="AR13" s="27" t="s">
        <v>5</v>
      </c>
      <c r="AS13" s="27" t="s">
        <v>6</v>
      </c>
      <c r="AT13" s="27" t="s">
        <v>195</v>
      </c>
      <c r="AU13" s="27" t="s">
        <v>105</v>
      </c>
      <c r="AV13" s="27" t="s">
        <v>106</v>
      </c>
      <c r="AW13" s="27" t="s">
        <v>126</v>
      </c>
      <c r="AX13" s="27" t="s">
        <v>107</v>
      </c>
      <c r="AY13" s="27" t="s">
        <v>106</v>
      </c>
      <c r="AZ13" s="51" t="s">
        <v>9</v>
      </c>
      <c r="BA13" s="50" t="s">
        <v>193</v>
      </c>
      <c r="BB13" s="50" t="s">
        <v>0</v>
      </c>
      <c r="BC13" s="27" t="s">
        <v>5</v>
      </c>
      <c r="BD13" s="27" t="s">
        <v>6</v>
      </c>
      <c r="BE13" s="27" t="s">
        <v>195</v>
      </c>
      <c r="BF13" s="27" t="s">
        <v>105</v>
      </c>
      <c r="BG13" s="27" t="s">
        <v>106</v>
      </c>
      <c r="BH13" s="27" t="s">
        <v>126</v>
      </c>
      <c r="BI13" s="27" t="s">
        <v>107</v>
      </c>
      <c r="BJ13" s="27" t="s">
        <v>106</v>
      </c>
      <c r="BK13" s="51" t="s">
        <v>9</v>
      </c>
      <c r="BL13" s="50" t="s">
        <v>193</v>
      </c>
      <c r="BM13" s="50" t="s">
        <v>0</v>
      </c>
      <c r="BN13" s="27" t="s">
        <v>5</v>
      </c>
      <c r="BO13" s="27" t="s">
        <v>6</v>
      </c>
      <c r="BP13" s="27" t="s">
        <v>195</v>
      </c>
      <c r="BQ13" s="27" t="s">
        <v>105</v>
      </c>
      <c r="BR13" s="27" t="s">
        <v>106</v>
      </c>
      <c r="BS13" s="27" t="s">
        <v>126</v>
      </c>
      <c r="BT13" s="27" t="s">
        <v>107</v>
      </c>
      <c r="BU13" s="27" t="s">
        <v>106</v>
      </c>
      <c r="BV13" s="51" t="s">
        <v>9</v>
      </c>
      <c r="BW13" s="50" t="s">
        <v>193</v>
      </c>
      <c r="BX13" s="50" t="s">
        <v>0</v>
      </c>
      <c r="BY13" s="27" t="s">
        <v>5</v>
      </c>
      <c r="BZ13" s="27" t="s">
        <v>6</v>
      </c>
      <c r="CA13" s="27" t="s">
        <v>195</v>
      </c>
      <c r="CB13" s="27" t="s">
        <v>105</v>
      </c>
      <c r="CC13" s="27" t="s">
        <v>106</v>
      </c>
      <c r="CD13" s="27" t="s">
        <v>126</v>
      </c>
      <c r="CE13" s="27" t="s">
        <v>107</v>
      </c>
      <c r="CF13" s="27" t="s">
        <v>106</v>
      </c>
      <c r="CG13" s="51" t="s">
        <v>9</v>
      </c>
      <c r="CH13" s="50" t="s">
        <v>0</v>
      </c>
      <c r="CI13" s="27" t="s">
        <v>5</v>
      </c>
      <c r="CJ13" s="27" t="s">
        <v>6</v>
      </c>
      <c r="CK13" s="27" t="s">
        <v>195</v>
      </c>
      <c r="CL13" s="27" t="s">
        <v>105</v>
      </c>
      <c r="CM13" s="27" t="s">
        <v>106</v>
      </c>
      <c r="CN13" s="27" t="s">
        <v>126</v>
      </c>
      <c r="CO13" s="27" t="s">
        <v>107</v>
      </c>
      <c r="CP13" s="27" t="s">
        <v>106</v>
      </c>
      <c r="CQ13" s="51" t="s">
        <v>9</v>
      </c>
      <c r="CR13" s="50" t="s">
        <v>0</v>
      </c>
      <c r="CS13" s="27" t="s">
        <v>5</v>
      </c>
      <c r="CT13" s="27" t="s">
        <v>6</v>
      </c>
      <c r="CU13" s="27" t="s">
        <v>105</v>
      </c>
      <c r="CV13" s="27" t="s">
        <v>106</v>
      </c>
      <c r="CW13" s="27" t="s">
        <v>126</v>
      </c>
      <c r="CX13" s="27" t="s">
        <v>107</v>
      </c>
      <c r="CY13" s="27" t="s">
        <v>106</v>
      </c>
      <c r="CZ13" s="51" t="s">
        <v>9</v>
      </c>
      <c r="DA13" s="50" t="s">
        <v>0</v>
      </c>
      <c r="DB13" s="27" t="s">
        <v>5</v>
      </c>
      <c r="DC13" s="27" t="s">
        <v>6</v>
      </c>
      <c r="DD13" s="27" t="s">
        <v>105</v>
      </c>
      <c r="DE13" s="27" t="s">
        <v>106</v>
      </c>
      <c r="DF13" s="27" t="s">
        <v>126</v>
      </c>
      <c r="DG13" s="27" t="s">
        <v>107</v>
      </c>
      <c r="DH13" s="27" t="s">
        <v>106</v>
      </c>
      <c r="DI13" s="51" t="s">
        <v>9</v>
      </c>
      <c r="DJ13" s="50" t="s">
        <v>0</v>
      </c>
      <c r="DK13" s="27" t="s">
        <v>5</v>
      </c>
      <c r="DL13" s="27" t="s">
        <v>6</v>
      </c>
      <c r="DM13" s="27" t="s">
        <v>105</v>
      </c>
      <c r="DN13" s="27" t="s">
        <v>106</v>
      </c>
      <c r="DO13" s="27" t="s">
        <v>126</v>
      </c>
      <c r="DP13" s="27" t="s">
        <v>107</v>
      </c>
      <c r="DQ13" s="27" t="s">
        <v>106</v>
      </c>
      <c r="DR13" s="51" t="s">
        <v>9</v>
      </c>
      <c r="DS13" s="104" t="s">
        <v>0</v>
      </c>
      <c r="DT13" s="27" t="s">
        <v>5</v>
      </c>
      <c r="DU13" s="27" t="s">
        <v>6</v>
      </c>
      <c r="DV13" s="27" t="s">
        <v>105</v>
      </c>
      <c r="DW13" s="27" t="s">
        <v>106</v>
      </c>
      <c r="DX13" s="27" t="s">
        <v>126</v>
      </c>
      <c r="DY13" s="27" t="s">
        <v>107</v>
      </c>
      <c r="DZ13" s="27" t="s">
        <v>106</v>
      </c>
      <c r="EA13" s="103" t="s">
        <v>9</v>
      </c>
      <c r="EB13" s="50" t="s">
        <v>0</v>
      </c>
      <c r="EC13" s="27" t="s">
        <v>5</v>
      </c>
      <c r="ED13" s="27" t="s">
        <v>6</v>
      </c>
      <c r="EE13" s="27" t="s">
        <v>105</v>
      </c>
      <c r="EF13" s="27" t="s">
        <v>106</v>
      </c>
      <c r="EG13" s="27" t="s">
        <v>126</v>
      </c>
      <c r="EH13" s="27" t="s">
        <v>107</v>
      </c>
      <c r="EI13" s="27" t="s">
        <v>106</v>
      </c>
      <c r="EJ13" s="51" t="s">
        <v>9</v>
      </c>
      <c r="EK13" s="50" t="s">
        <v>0</v>
      </c>
      <c r="EL13" s="27" t="s">
        <v>5</v>
      </c>
      <c r="EM13" s="27" t="s">
        <v>6</v>
      </c>
      <c r="EN13" s="27" t="s">
        <v>105</v>
      </c>
      <c r="EO13" s="27" t="s">
        <v>106</v>
      </c>
      <c r="EP13" s="27" t="s">
        <v>126</v>
      </c>
      <c r="EQ13" s="27" t="s">
        <v>107</v>
      </c>
      <c r="ER13" s="27" t="s">
        <v>106</v>
      </c>
      <c r="ES13" s="51" t="s">
        <v>9</v>
      </c>
    </row>
    <row r="14" spans="1:149" x14ac:dyDescent="0.25">
      <c r="A14" s="37" t="s">
        <v>20</v>
      </c>
      <c r="B14" s="205"/>
      <c r="C14" s="114"/>
      <c r="D14" s="115"/>
      <c r="E14" s="115"/>
      <c r="F14" s="115"/>
      <c r="G14" s="117"/>
      <c r="H14" s="115"/>
      <c r="I14" s="115"/>
      <c r="J14" s="115"/>
      <c r="K14" s="115"/>
      <c r="L14" s="115"/>
      <c r="M14" s="115"/>
      <c r="N14" s="115"/>
      <c r="O14" s="116"/>
      <c r="P14" s="114"/>
      <c r="Q14" s="115"/>
      <c r="R14" s="115"/>
      <c r="S14" s="115"/>
      <c r="T14" s="117"/>
      <c r="U14" s="115"/>
      <c r="V14" s="115"/>
      <c r="W14" s="115"/>
      <c r="X14" s="115"/>
      <c r="Y14" s="115"/>
      <c r="Z14" s="115"/>
      <c r="AA14" s="115"/>
      <c r="AB14" s="116"/>
      <c r="AC14" s="114"/>
      <c r="AD14" s="115"/>
      <c r="AE14" s="115"/>
      <c r="AF14" s="115"/>
      <c r="AG14" s="117"/>
      <c r="AH14" s="115"/>
      <c r="AI14" s="115"/>
      <c r="AJ14" s="115"/>
      <c r="AK14" s="115"/>
      <c r="AL14" s="115"/>
      <c r="AM14" s="115"/>
      <c r="AN14" s="115"/>
      <c r="AO14" s="116"/>
      <c r="AP14" s="114"/>
      <c r="AQ14" s="115"/>
      <c r="AR14" s="115"/>
      <c r="AS14" s="115"/>
      <c r="AT14" s="117"/>
      <c r="AU14" s="115"/>
      <c r="AV14" s="115"/>
      <c r="AW14" s="115"/>
      <c r="AX14" s="115"/>
      <c r="AY14" s="115"/>
      <c r="AZ14" s="116"/>
      <c r="BA14" s="115"/>
      <c r="BB14" s="115"/>
      <c r="BC14" s="117"/>
      <c r="BD14" s="115"/>
      <c r="BE14" s="115"/>
      <c r="BF14" s="115"/>
      <c r="BG14" s="115"/>
      <c r="BH14" s="115"/>
      <c r="BI14" s="115"/>
      <c r="BJ14" s="115"/>
      <c r="BK14" s="116"/>
      <c r="BL14" s="114"/>
      <c r="BM14" s="115"/>
      <c r="BN14" s="115"/>
      <c r="BO14" s="115"/>
      <c r="BP14" s="117"/>
      <c r="BQ14" s="115"/>
      <c r="BR14" s="115"/>
      <c r="BS14" s="115"/>
      <c r="BT14" s="115"/>
      <c r="BU14" s="115"/>
      <c r="BV14" s="116"/>
      <c r="BW14" s="114"/>
      <c r="BX14" s="115"/>
      <c r="BY14" s="115"/>
      <c r="BZ14" s="115"/>
      <c r="CA14" s="117"/>
      <c r="CB14" s="115"/>
      <c r="CC14" s="115"/>
      <c r="CD14" s="115"/>
      <c r="CE14" s="115"/>
      <c r="CF14" s="115"/>
      <c r="CG14" s="116"/>
      <c r="CH14" s="114"/>
      <c r="CI14" s="115"/>
      <c r="CJ14" s="115"/>
      <c r="CK14" s="115"/>
      <c r="CL14" s="117"/>
      <c r="CM14" s="115"/>
      <c r="CN14" s="115"/>
      <c r="CO14" s="115"/>
      <c r="CP14" s="115"/>
      <c r="CQ14" s="115"/>
      <c r="CR14" s="116"/>
      <c r="CS14" s="114"/>
      <c r="CT14" s="115"/>
      <c r="CU14" s="115"/>
      <c r="CV14" s="115"/>
      <c r="CW14" s="117"/>
      <c r="CX14" s="115"/>
      <c r="CY14" s="115"/>
      <c r="CZ14" s="115"/>
      <c r="DA14" s="115"/>
      <c r="DB14" s="115"/>
      <c r="DC14" s="116"/>
      <c r="DD14" s="114"/>
      <c r="DE14" s="115"/>
      <c r="DF14" s="115"/>
      <c r="DG14" s="115"/>
      <c r="DH14" s="117"/>
      <c r="DI14" s="115"/>
      <c r="DJ14" s="115"/>
      <c r="DK14" s="115"/>
      <c r="DL14" s="115"/>
      <c r="DM14" s="115"/>
      <c r="DN14" s="116"/>
      <c r="DO14" s="114"/>
      <c r="DP14" s="115"/>
      <c r="DQ14" s="115"/>
      <c r="DR14" s="115"/>
      <c r="DS14" s="117"/>
      <c r="DT14" s="115"/>
      <c r="DU14" s="115"/>
      <c r="DV14" s="115"/>
      <c r="DW14" s="115"/>
      <c r="DX14" s="115"/>
      <c r="DY14" s="116"/>
      <c r="DZ14" s="114"/>
      <c r="EA14" s="115"/>
      <c r="EB14" s="115"/>
      <c r="EC14" s="115"/>
      <c r="ED14" s="117"/>
      <c r="EE14" s="115"/>
      <c r="EF14" s="115"/>
      <c r="EG14" s="115"/>
      <c r="EH14" s="115"/>
      <c r="EI14" s="115"/>
      <c r="EJ14" s="116"/>
      <c r="EK14" s="114"/>
      <c r="EL14" s="115"/>
      <c r="EM14" s="115"/>
      <c r="EN14" s="115"/>
      <c r="EO14" s="117"/>
      <c r="EP14" s="115"/>
      <c r="EQ14" s="115"/>
      <c r="ER14" s="115"/>
      <c r="ES14" s="115"/>
    </row>
    <row r="15" spans="1:149" x14ac:dyDescent="0.25">
      <c r="A15" s="193" t="s">
        <v>21</v>
      </c>
      <c r="B15" s="206"/>
      <c r="C15" s="94"/>
      <c r="D15" s="77"/>
      <c r="E15" s="108"/>
      <c r="F15" s="108"/>
      <c r="G15" s="119"/>
      <c r="H15" s="80"/>
      <c r="I15" s="80"/>
      <c r="J15" s="80"/>
      <c r="K15" s="80"/>
      <c r="L15" s="80"/>
      <c r="M15" s="80"/>
      <c r="N15" s="80"/>
      <c r="O15" s="120"/>
      <c r="P15" s="94"/>
      <c r="Q15" s="77"/>
      <c r="R15" s="108"/>
      <c r="S15" s="108"/>
      <c r="T15" s="119"/>
      <c r="U15" s="80"/>
      <c r="V15" s="80"/>
      <c r="W15" s="80"/>
      <c r="X15" s="80"/>
      <c r="Y15" s="80"/>
      <c r="Z15" s="80"/>
      <c r="AA15" s="80"/>
      <c r="AB15" s="120"/>
      <c r="AC15" s="94"/>
      <c r="AD15" s="77"/>
      <c r="AE15" s="108"/>
      <c r="AF15" s="108"/>
      <c r="AG15" s="119"/>
      <c r="AH15" s="80"/>
      <c r="AI15" s="80"/>
      <c r="AJ15" s="80"/>
      <c r="AK15" s="80"/>
      <c r="AL15" s="80"/>
      <c r="AM15" s="80"/>
      <c r="AN15" s="80"/>
      <c r="AO15" s="120"/>
      <c r="AP15" s="94" t="s">
        <v>181</v>
      </c>
      <c r="AQ15" s="77"/>
      <c r="AR15" s="108"/>
      <c r="AS15" s="108"/>
      <c r="AT15" s="119"/>
      <c r="AU15" s="80"/>
      <c r="AV15" s="80"/>
      <c r="AW15" s="80"/>
      <c r="AX15" s="80"/>
      <c r="AY15" s="80"/>
      <c r="AZ15" s="120"/>
      <c r="BA15" s="94" t="s">
        <v>181</v>
      </c>
      <c r="BB15" s="77"/>
      <c r="BC15" s="108"/>
      <c r="BD15" s="108"/>
      <c r="BE15" s="119"/>
      <c r="BF15" s="80"/>
      <c r="BG15" s="80"/>
      <c r="BH15" s="80"/>
      <c r="BI15" s="80"/>
      <c r="BJ15" s="80"/>
      <c r="BK15" s="120"/>
      <c r="BL15" s="94" t="s">
        <v>181</v>
      </c>
      <c r="BM15" s="77"/>
      <c r="BN15" s="108"/>
      <c r="BO15" s="108"/>
      <c r="BP15" s="119"/>
      <c r="BQ15" s="80"/>
      <c r="BR15" s="80"/>
      <c r="BS15" s="80"/>
      <c r="BT15" s="80"/>
      <c r="BU15" s="80"/>
      <c r="BV15" s="120"/>
      <c r="BW15" s="94" t="s">
        <v>181</v>
      </c>
      <c r="BX15" s="77"/>
      <c r="BY15" s="108"/>
      <c r="BZ15" s="108"/>
      <c r="CA15" s="119"/>
      <c r="CB15" s="80"/>
      <c r="CC15" s="80"/>
      <c r="CD15" s="80"/>
      <c r="CE15" s="80"/>
      <c r="CF15" s="80"/>
      <c r="CG15" s="120"/>
      <c r="CH15" s="94"/>
      <c r="CI15" s="77"/>
      <c r="CJ15" s="108"/>
      <c r="CK15" s="108"/>
      <c r="CL15" s="119"/>
      <c r="CM15" s="80"/>
      <c r="CN15" s="80"/>
      <c r="CO15" s="80"/>
      <c r="CP15" s="80"/>
      <c r="CQ15" s="80"/>
      <c r="CR15" s="120"/>
      <c r="CS15" s="94"/>
      <c r="CT15" s="77"/>
      <c r="CU15" s="108"/>
      <c r="CV15" s="108"/>
      <c r="CW15" s="119"/>
      <c r="CX15" s="80"/>
      <c r="CY15" s="80"/>
      <c r="CZ15" s="80"/>
      <c r="DA15" s="80" t="s">
        <v>181</v>
      </c>
      <c r="DB15" s="80"/>
      <c r="DC15" s="120"/>
      <c r="DD15" s="94"/>
      <c r="DE15" s="77"/>
      <c r="DF15" s="108"/>
      <c r="DG15" s="108"/>
      <c r="DH15" s="119"/>
      <c r="DI15" s="80"/>
      <c r="DJ15" s="80">
        <v>12</v>
      </c>
      <c r="DK15" s="80">
        <v>3</v>
      </c>
      <c r="DL15" s="80">
        <v>1</v>
      </c>
      <c r="DM15" s="80">
        <v>292</v>
      </c>
      <c r="DN15" s="120">
        <v>629</v>
      </c>
      <c r="DO15" s="94">
        <v>3</v>
      </c>
      <c r="DP15" s="77">
        <v>876</v>
      </c>
      <c r="DQ15" s="108">
        <v>1887</v>
      </c>
      <c r="DR15" s="108" t="s">
        <v>22</v>
      </c>
      <c r="DS15" s="119">
        <v>51</v>
      </c>
      <c r="DT15" s="80">
        <v>3</v>
      </c>
      <c r="DU15" s="80">
        <v>1</v>
      </c>
      <c r="DV15" s="80">
        <v>292</v>
      </c>
      <c r="DW15" s="80">
        <v>629</v>
      </c>
      <c r="DX15" s="80">
        <v>3</v>
      </c>
      <c r="DY15" s="120">
        <v>876</v>
      </c>
      <c r="DZ15" s="94">
        <v>1887</v>
      </c>
      <c r="EA15" s="77" t="s">
        <v>22</v>
      </c>
      <c r="EB15" s="108">
        <v>105</v>
      </c>
      <c r="EC15" s="108">
        <v>3</v>
      </c>
      <c r="ED15" s="119">
        <v>1</v>
      </c>
      <c r="EE15" s="80">
        <v>292</v>
      </c>
      <c r="EF15" s="80">
        <v>629</v>
      </c>
      <c r="EG15" s="80">
        <v>3</v>
      </c>
      <c r="EH15" s="80">
        <v>876</v>
      </c>
      <c r="EI15" s="80">
        <v>1887</v>
      </c>
      <c r="EJ15" s="120" t="s">
        <v>22</v>
      </c>
      <c r="EK15" s="94">
        <v>105</v>
      </c>
      <c r="EL15" s="77">
        <v>3</v>
      </c>
      <c r="EM15" s="108">
        <v>1</v>
      </c>
      <c r="EN15" s="108">
        <v>292</v>
      </c>
      <c r="EO15" s="119">
        <v>629</v>
      </c>
      <c r="EP15" s="80">
        <v>3</v>
      </c>
      <c r="EQ15" s="80">
        <v>876</v>
      </c>
      <c r="ER15" s="80">
        <v>1887</v>
      </c>
      <c r="ES15" s="80" t="s">
        <v>22</v>
      </c>
    </row>
    <row r="16" spans="1:149" x14ac:dyDescent="0.25">
      <c r="A16" s="194" t="s">
        <v>132</v>
      </c>
      <c r="B16" s="207"/>
      <c r="C16" s="101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02"/>
      <c r="P16" s="101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02"/>
      <c r="AC16" s="101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02"/>
      <c r="AP16" s="101"/>
      <c r="AQ16" s="113"/>
      <c r="AR16" s="113"/>
      <c r="AS16" s="113"/>
      <c r="AT16" s="113"/>
      <c r="AU16" s="113"/>
      <c r="AV16" s="113"/>
      <c r="AW16" s="113"/>
      <c r="AX16" s="113"/>
      <c r="AY16" s="113"/>
      <c r="AZ16" s="102"/>
      <c r="BA16" s="101"/>
      <c r="BB16" s="113"/>
      <c r="BC16" s="113"/>
      <c r="BD16" s="113"/>
      <c r="BE16" s="113"/>
      <c r="BF16" s="113"/>
      <c r="BG16" s="113"/>
      <c r="BH16" s="113"/>
      <c r="BI16" s="113"/>
      <c r="BJ16" s="113"/>
      <c r="BK16" s="102"/>
      <c r="BL16" s="101"/>
      <c r="BM16" s="113"/>
      <c r="BN16" s="113"/>
      <c r="BO16" s="113"/>
      <c r="BP16" s="113"/>
      <c r="BQ16" s="113"/>
      <c r="BR16" s="113"/>
      <c r="BS16" s="113"/>
      <c r="BT16" s="113"/>
      <c r="BU16" s="113"/>
      <c r="BV16" s="102"/>
      <c r="BW16" s="101"/>
      <c r="BX16" s="113"/>
      <c r="BY16" s="113"/>
      <c r="BZ16" s="113"/>
      <c r="CA16" s="113"/>
      <c r="CB16" s="113"/>
      <c r="CC16" s="113"/>
      <c r="CD16" s="113"/>
      <c r="CE16" s="113"/>
      <c r="CF16" s="113"/>
      <c r="CG16" s="102"/>
      <c r="CH16" s="101"/>
      <c r="CI16" s="113"/>
      <c r="CJ16" s="113"/>
      <c r="CK16" s="113"/>
      <c r="CL16" s="113"/>
      <c r="CM16" s="113"/>
      <c r="CN16" s="113"/>
      <c r="CO16" s="113"/>
      <c r="CP16" s="113"/>
      <c r="CQ16" s="113"/>
      <c r="CR16" s="102"/>
      <c r="CS16" s="101"/>
      <c r="CT16" s="113"/>
      <c r="CU16" s="113"/>
      <c r="CV16" s="113"/>
      <c r="CW16" s="113"/>
      <c r="CX16" s="113"/>
      <c r="CY16" s="113"/>
      <c r="CZ16" s="113"/>
      <c r="DA16" s="113"/>
      <c r="DB16" s="113"/>
      <c r="DC16" s="102"/>
      <c r="DD16" s="101"/>
      <c r="DE16" s="113"/>
      <c r="DF16" s="113"/>
      <c r="DG16" s="113"/>
      <c r="DH16" s="113"/>
      <c r="DI16" s="113"/>
      <c r="DJ16" s="113"/>
      <c r="DK16" s="113"/>
      <c r="DL16" s="113"/>
      <c r="DM16" s="113"/>
      <c r="DN16" s="102"/>
      <c r="DO16" s="101"/>
      <c r="DP16" s="113"/>
      <c r="DQ16" s="113"/>
      <c r="DR16" s="113"/>
      <c r="DS16" s="113"/>
      <c r="DT16" s="113"/>
      <c r="DU16" s="113"/>
      <c r="DV16" s="113"/>
      <c r="DW16" s="113"/>
      <c r="DX16" s="113"/>
      <c r="DY16" s="102"/>
      <c r="DZ16" s="101"/>
      <c r="EA16" s="113"/>
      <c r="EB16" s="113"/>
      <c r="EC16" s="113"/>
      <c r="ED16" s="113"/>
      <c r="EE16" s="113"/>
      <c r="EF16" s="113"/>
      <c r="EG16" s="113"/>
      <c r="EH16" s="113"/>
      <c r="EI16" s="113"/>
      <c r="EJ16" s="102"/>
      <c r="EK16" s="101"/>
      <c r="EL16" s="113"/>
      <c r="EM16" s="113"/>
      <c r="EN16" s="113"/>
      <c r="EO16" s="113"/>
      <c r="EP16" s="113"/>
      <c r="EQ16" s="113"/>
      <c r="ER16" s="113"/>
      <c r="ES16" s="113"/>
    </row>
    <row r="17" spans="1:149" x14ac:dyDescent="0.25">
      <c r="A17" s="195" t="s">
        <v>264</v>
      </c>
      <c r="B17" s="208"/>
      <c r="C17" s="94" t="s">
        <v>1</v>
      </c>
      <c r="D17" s="108">
        <v>66</v>
      </c>
      <c r="E17" s="77">
        <v>4</v>
      </c>
      <c r="F17" s="108">
        <v>1</v>
      </c>
      <c r="G17" s="108">
        <v>42</v>
      </c>
      <c r="H17" s="118">
        <v>280</v>
      </c>
      <c r="I17" s="81">
        <v>280</v>
      </c>
      <c r="J17" s="78">
        <v>788</v>
      </c>
      <c r="K17" s="78">
        <v>2</v>
      </c>
      <c r="L17" s="108">
        <v>560</v>
      </c>
      <c r="M17" s="108">
        <v>560</v>
      </c>
      <c r="N17" s="77">
        <v>1576</v>
      </c>
      <c r="O17" s="120" t="s">
        <v>23</v>
      </c>
      <c r="P17" s="94" t="s">
        <v>1</v>
      </c>
      <c r="Q17" s="108">
        <v>66</v>
      </c>
      <c r="R17" s="77">
        <v>4</v>
      </c>
      <c r="S17" s="108">
        <v>1</v>
      </c>
      <c r="T17" s="108">
        <v>41</v>
      </c>
      <c r="U17" s="118">
        <v>280</v>
      </c>
      <c r="V17" s="81">
        <v>280</v>
      </c>
      <c r="W17" s="78">
        <v>788</v>
      </c>
      <c r="X17" s="78">
        <v>2</v>
      </c>
      <c r="Y17" s="108">
        <v>560</v>
      </c>
      <c r="Z17" s="108">
        <v>560</v>
      </c>
      <c r="AA17" s="77">
        <v>1576</v>
      </c>
      <c r="AB17" s="120" t="s">
        <v>23</v>
      </c>
      <c r="AC17" s="94" t="s">
        <v>1</v>
      </c>
      <c r="AD17" s="108">
        <v>66</v>
      </c>
      <c r="AE17" s="77">
        <v>4</v>
      </c>
      <c r="AF17" s="108">
        <v>1</v>
      </c>
      <c r="AG17" s="108">
        <v>40</v>
      </c>
      <c r="AH17" s="118">
        <v>280</v>
      </c>
      <c r="AI17" s="81">
        <v>280</v>
      </c>
      <c r="AJ17" s="78">
        <v>788</v>
      </c>
      <c r="AK17" s="78">
        <v>2</v>
      </c>
      <c r="AL17" s="108">
        <v>560</v>
      </c>
      <c r="AM17" s="108">
        <v>560</v>
      </c>
      <c r="AN17" s="77">
        <v>1576</v>
      </c>
      <c r="AO17" s="120" t="s">
        <v>23</v>
      </c>
      <c r="AP17" s="94" t="s">
        <v>1</v>
      </c>
      <c r="AQ17" s="108">
        <v>66</v>
      </c>
      <c r="AR17" s="77">
        <v>4</v>
      </c>
      <c r="AS17" s="108">
        <v>1</v>
      </c>
      <c r="AT17" s="108">
        <v>39</v>
      </c>
      <c r="AU17" s="118">
        <v>280</v>
      </c>
      <c r="AV17" s="78">
        <v>844</v>
      </c>
      <c r="AW17" s="78">
        <v>2</v>
      </c>
      <c r="AX17" s="78">
        <v>560</v>
      </c>
      <c r="AY17" s="119">
        <v>1576</v>
      </c>
      <c r="AZ17" s="120" t="s">
        <v>23</v>
      </c>
      <c r="BA17" s="94" t="s">
        <v>1</v>
      </c>
      <c r="BB17" s="108">
        <v>66</v>
      </c>
      <c r="BC17" s="77">
        <v>4</v>
      </c>
      <c r="BD17" s="108">
        <v>1</v>
      </c>
      <c r="BE17" s="108">
        <v>36</v>
      </c>
      <c r="BF17" s="118">
        <v>280</v>
      </c>
      <c r="BG17" s="78">
        <v>788</v>
      </c>
      <c r="BH17" s="78">
        <v>2</v>
      </c>
      <c r="BI17" s="78">
        <v>560</v>
      </c>
      <c r="BJ17" s="119">
        <v>1576</v>
      </c>
      <c r="BK17" s="120" t="s">
        <v>23</v>
      </c>
      <c r="BL17" s="94" t="s">
        <v>1</v>
      </c>
      <c r="BM17" s="108">
        <v>66</v>
      </c>
      <c r="BN17" s="77">
        <v>4</v>
      </c>
      <c r="BO17" s="108">
        <v>1</v>
      </c>
      <c r="BP17" s="108">
        <v>36</v>
      </c>
      <c r="BQ17" s="118">
        <v>280</v>
      </c>
      <c r="BR17" s="78">
        <v>788</v>
      </c>
      <c r="BS17" s="78">
        <v>2</v>
      </c>
      <c r="BT17" s="78">
        <v>560</v>
      </c>
      <c r="BU17" s="119">
        <v>1576</v>
      </c>
      <c r="BV17" s="120" t="s">
        <v>23</v>
      </c>
      <c r="BW17" s="94" t="s">
        <v>1</v>
      </c>
      <c r="BX17" s="108">
        <v>66</v>
      </c>
      <c r="BY17" s="77">
        <v>4</v>
      </c>
      <c r="BZ17" s="108">
        <v>1</v>
      </c>
      <c r="CA17" s="108">
        <v>36</v>
      </c>
      <c r="CB17" s="118">
        <v>280</v>
      </c>
      <c r="CC17" s="78">
        <v>788</v>
      </c>
      <c r="CD17" s="78">
        <v>2</v>
      </c>
      <c r="CE17" s="78">
        <v>560</v>
      </c>
      <c r="CF17" s="119">
        <v>1576</v>
      </c>
      <c r="CG17" s="120" t="s">
        <v>23</v>
      </c>
      <c r="CH17" s="94">
        <v>66</v>
      </c>
      <c r="CI17" s="108">
        <v>4</v>
      </c>
      <c r="CJ17" s="77">
        <v>1</v>
      </c>
      <c r="CK17" s="108">
        <v>35</v>
      </c>
      <c r="CL17" s="108">
        <v>280</v>
      </c>
      <c r="CM17" s="118">
        <v>788</v>
      </c>
      <c r="CN17" s="78">
        <v>2</v>
      </c>
      <c r="CO17" s="78">
        <v>560</v>
      </c>
      <c r="CP17" s="78">
        <v>1576</v>
      </c>
      <c r="CQ17" s="119" t="s">
        <v>23</v>
      </c>
      <c r="CR17" s="120">
        <v>66</v>
      </c>
      <c r="CS17" s="94">
        <v>4</v>
      </c>
      <c r="CT17" s="108">
        <v>1</v>
      </c>
      <c r="CU17" s="77">
        <v>280</v>
      </c>
      <c r="CV17" s="108">
        <v>788</v>
      </c>
      <c r="CW17" s="108">
        <v>2</v>
      </c>
      <c r="CX17" s="118">
        <v>560</v>
      </c>
      <c r="CY17" s="78">
        <v>1576</v>
      </c>
      <c r="CZ17" s="78" t="s">
        <v>23</v>
      </c>
      <c r="DA17" s="78">
        <v>117</v>
      </c>
      <c r="DB17" s="119">
        <v>4</v>
      </c>
      <c r="DC17" s="120">
        <v>1</v>
      </c>
      <c r="DD17" s="94">
        <v>280</v>
      </c>
      <c r="DE17" s="108">
        <v>788</v>
      </c>
      <c r="DF17" s="77">
        <v>2</v>
      </c>
      <c r="DG17" s="108">
        <v>560</v>
      </c>
      <c r="DH17" s="108">
        <v>1576</v>
      </c>
      <c r="DI17" s="118" t="s">
        <v>23</v>
      </c>
      <c r="DJ17" s="78">
        <v>117</v>
      </c>
      <c r="DK17" s="78">
        <v>4</v>
      </c>
      <c r="DL17" s="78">
        <v>1</v>
      </c>
      <c r="DM17" s="119">
        <v>280</v>
      </c>
      <c r="DN17" s="120">
        <v>788</v>
      </c>
      <c r="DO17" s="94">
        <v>2</v>
      </c>
      <c r="DP17" s="108">
        <v>560</v>
      </c>
      <c r="DQ17" s="77">
        <v>1576</v>
      </c>
      <c r="DR17" s="108" t="s">
        <v>23</v>
      </c>
      <c r="DS17" s="108">
        <v>117</v>
      </c>
      <c r="DT17" s="118">
        <v>4</v>
      </c>
      <c r="DU17" s="78">
        <v>1</v>
      </c>
      <c r="DV17" s="78">
        <v>280</v>
      </c>
      <c r="DW17" s="78">
        <v>788</v>
      </c>
      <c r="DX17" s="119">
        <v>2</v>
      </c>
      <c r="DY17" s="120">
        <v>560</v>
      </c>
      <c r="DZ17" s="94">
        <v>1576</v>
      </c>
      <c r="EA17" s="108" t="s">
        <v>23</v>
      </c>
      <c r="EB17" s="77">
        <v>117</v>
      </c>
      <c r="EC17" s="108">
        <v>4</v>
      </c>
      <c r="ED17" s="108">
        <v>1</v>
      </c>
      <c r="EE17" s="118">
        <v>280</v>
      </c>
      <c r="EF17" s="78">
        <v>788</v>
      </c>
      <c r="EG17" s="78">
        <v>2</v>
      </c>
      <c r="EH17" s="78">
        <v>560</v>
      </c>
      <c r="EI17" s="119">
        <v>1576</v>
      </c>
      <c r="EJ17" s="120" t="s">
        <v>23</v>
      </c>
      <c r="EK17" s="94">
        <v>117</v>
      </c>
      <c r="EL17" s="108">
        <v>4</v>
      </c>
      <c r="EM17" s="77">
        <v>1</v>
      </c>
      <c r="EN17" s="108">
        <v>280</v>
      </c>
      <c r="EO17" s="108">
        <v>788</v>
      </c>
      <c r="EP17" s="118">
        <v>2</v>
      </c>
      <c r="EQ17" s="78">
        <v>560</v>
      </c>
      <c r="ER17" s="78">
        <v>1576</v>
      </c>
      <c r="ES17" s="78" t="s">
        <v>23</v>
      </c>
    </row>
    <row r="18" spans="1:149" ht="30" customHeight="1" x14ac:dyDescent="0.25">
      <c r="A18" s="195" t="s">
        <v>265</v>
      </c>
      <c r="B18" s="208"/>
      <c r="C18" s="94" t="s">
        <v>269</v>
      </c>
      <c r="D18" s="108">
        <v>50</v>
      </c>
      <c r="E18" s="77">
        <v>4</v>
      </c>
      <c r="F18" s="108">
        <v>1</v>
      </c>
      <c r="G18" s="108">
        <v>42</v>
      </c>
      <c r="H18" s="118">
        <v>280</v>
      </c>
      <c r="I18" s="81">
        <v>280</v>
      </c>
      <c r="J18" s="78">
        <v>788</v>
      </c>
      <c r="K18" s="78">
        <v>2</v>
      </c>
      <c r="L18" s="108">
        <v>560</v>
      </c>
      <c r="M18" s="108">
        <v>560</v>
      </c>
      <c r="N18" s="77">
        <v>1576</v>
      </c>
      <c r="O18" s="120" t="s">
        <v>23</v>
      </c>
      <c r="P18" s="94" t="s">
        <v>269</v>
      </c>
      <c r="Q18" s="108">
        <v>50</v>
      </c>
      <c r="R18" s="77">
        <v>4</v>
      </c>
      <c r="S18" s="108">
        <v>1</v>
      </c>
      <c r="T18" s="108">
        <v>42</v>
      </c>
      <c r="U18" s="118">
        <v>280</v>
      </c>
      <c r="V18" s="81">
        <v>280</v>
      </c>
      <c r="W18" s="78">
        <v>788</v>
      </c>
      <c r="X18" s="78">
        <v>2</v>
      </c>
      <c r="Y18" s="108">
        <v>560</v>
      </c>
      <c r="Z18" s="108">
        <v>560</v>
      </c>
      <c r="AA18" s="77">
        <v>1576</v>
      </c>
      <c r="AB18" s="120" t="s">
        <v>23</v>
      </c>
      <c r="AC18" s="94" t="s">
        <v>269</v>
      </c>
      <c r="AD18" s="108">
        <v>50</v>
      </c>
      <c r="AE18" s="77">
        <v>4</v>
      </c>
      <c r="AF18" s="108">
        <v>1</v>
      </c>
      <c r="AG18" s="108">
        <v>41</v>
      </c>
      <c r="AH18" s="118">
        <v>280</v>
      </c>
      <c r="AI18" s="81">
        <v>280</v>
      </c>
      <c r="AJ18" s="78">
        <v>788</v>
      </c>
      <c r="AK18" s="78">
        <v>2</v>
      </c>
      <c r="AL18" s="108">
        <v>560</v>
      </c>
      <c r="AM18" s="108">
        <v>560</v>
      </c>
      <c r="AN18" s="77">
        <v>1576</v>
      </c>
      <c r="AO18" s="120" t="s">
        <v>23</v>
      </c>
      <c r="AP18" s="94" t="s">
        <v>269</v>
      </c>
      <c r="AQ18" s="108">
        <v>50</v>
      </c>
      <c r="AR18" s="77">
        <v>4</v>
      </c>
      <c r="AS18" s="108">
        <v>1</v>
      </c>
      <c r="AT18" s="108">
        <v>40</v>
      </c>
      <c r="AU18" s="118">
        <v>280</v>
      </c>
      <c r="AV18" s="78">
        <v>844</v>
      </c>
      <c r="AW18" s="78">
        <v>2</v>
      </c>
      <c r="AX18" s="78">
        <v>560</v>
      </c>
      <c r="AY18" s="119">
        <v>1576</v>
      </c>
      <c r="AZ18" s="120" t="s">
        <v>23</v>
      </c>
      <c r="BA18" s="94" t="s">
        <v>1</v>
      </c>
      <c r="BB18" s="108">
        <v>37</v>
      </c>
      <c r="BC18" s="77">
        <v>4</v>
      </c>
      <c r="BD18" s="108">
        <v>1</v>
      </c>
      <c r="BE18" s="108">
        <v>32</v>
      </c>
      <c r="BF18" s="118">
        <v>328</v>
      </c>
      <c r="BG18" s="78">
        <v>841</v>
      </c>
      <c r="BH18" s="78">
        <v>2</v>
      </c>
      <c r="BI18" s="78">
        <v>656</v>
      </c>
      <c r="BJ18" s="119">
        <v>1682</v>
      </c>
      <c r="BK18" s="120" t="s">
        <v>23</v>
      </c>
      <c r="BL18" s="94" t="s">
        <v>1</v>
      </c>
      <c r="BM18" s="108">
        <v>37</v>
      </c>
      <c r="BN18" s="77">
        <v>4</v>
      </c>
      <c r="BO18" s="108">
        <v>1</v>
      </c>
      <c r="BP18" s="108">
        <v>32</v>
      </c>
      <c r="BQ18" s="118">
        <v>328</v>
      </c>
      <c r="BR18" s="78">
        <v>841</v>
      </c>
      <c r="BS18" s="78">
        <v>2</v>
      </c>
      <c r="BT18" s="78">
        <v>656</v>
      </c>
      <c r="BU18" s="119">
        <v>1682</v>
      </c>
      <c r="BV18" s="120" t="s">
        <v>23</v>
      </c>
      <c r="BW18" s="94" t="s">
        <v>1</v>
      </c>
      <c r="BX18" s="108">
        <v>37</v>
      </c>
      <c r="BY18" s="77">
        <v>4</v>
      </c>
      <c r="BZ18" s="108">
        <v>1</v>
      </c>
      <c r="CA18" s="108">
        <v>32</v>
      </c>
      <c r="CB18" s="118">
        <v>328</v>
      </c>
      <c r="CC18" s="78">
        <v>841</v>
      </c>
      <c r="CD18" s="78">
        <v>2</v>
      </c>
      <c r="CE18" s="78">
        <v>656</v>
      </c>
      <c r="CF18" s="119">
        <v>1682</v>
      </c>
      <c r="CG18" s="120" t="s">
        <v>23</v>
      </c>
      <c r="CH18" s="94">
        <v>37</v>
      </c>
      <c r="CI18" s="108">
        <v>4</v>
      </c>
      <c r="CJ18" s="77">
        <v>1</v>
      </c>
      <c r="CK18" s="108">
        <v>31</v>
      </c>
      <c r="CL18" s="108">
        <v>328</v>
      </c>
      <c r="CM18" s="118">
        <v>841</v>
      </c>
      <c r="CN18" s="78">
        <v>2</v>
      </c>
      <c r="CO18" s="78">
        <v>656</v>
      </c>
      <c r="CP18" s="78">
        <v>1682</v>
      </c>
      <c r="CQ18" s="119" t="s">
        <v>23</v>
      </c>
      <c r="CR18" s="120">
        <v>37</v>
      </c>
      <c r="CS18" s="94">
        <v>4</v>
      </c>
      <c r="CT18" s="108">
        <v>1</v>
      </c>
      <c r="CU18" s="77">
        <v>328</v>
      </c>
      <c r="CV18" s="108">
        <v>841</v>
      </c>
      <c r="CW18" s="108">
        <v>2</v>
      </c>
      <c r="CX18" s="118">
        <v>656</v>
      </c>
      <c r="CY18" s="78">
        <v>1682</v>
      </c>
      <c r="CZ18" s="78" t="s">
        <v>23</v>
      </c>
      <c r="DA18" s="78">
        <v>37</v>
      </c>
      <c r="DB18" s="119">
        <v>4</v>
      </c>
      <c r="DC18" s="120">
        <v>1</v>
      </c>
      <c r="DD18" s="94">
        <v>328</v>
      </c>
      <c r="DE18" s="108">
        <v>841</v>
      </c>
      <c r="DF18" s="77">
        <v>2</v>
      </c>
      <c r="DG18" s="108">
        <v>656</v>
      </c>
      <c r="DH18" s="108">
        <v>1682</v>
      </c>
      <c r="DI18" s="118" t="s">
        <v>23</v>
      </c>
      <c r="DJ18" s="78">
        <v>73</v>
      </c>
      <c r="DK18" s="78">
        <v>4</v>
      </c>
      <c r="DL18" s="78">
        <v>1</v>
      </c>
      <c r="DM18" s="119">
        <v>328</v>
      </c>
      <c r="DN18" s="120">
        <v>841</v>
      </c>
      <c r="DO18" s="94">
        <v>2</v>
      </c>
      <c r="DP18" s="108">
        <v>656</v>
      </c>
      <c r="DQ18" s="77">
        <v>1682</v>
      </c>
      <c r="DR18" s="108" t="s">
        <v>25</v>
      </c>
      <c r="DS18" s="108">
        <v>73</v>
      </c>
      <c r="DT18" s="118">
        <v>4</v>
      </c>
      <c r="DU18" s="78">
        <v>1</v>
      </c>
      <c r="DV18" s="78">
        <v>328</v>
      </c>
      <c r="DW18" s="78">
        <v>841</v>
      </c>
      <c r="DX18" s="119">
        <v>2</v>
      </c>
      <c r="DY18" s="120">
        <v>656</v>
      </c>
      <c r="DZ18" s="94">
        <v>1682</v>
      </c>
      <c r="EA18" s="108" t="s">
        <v>25</v>
      </c>
      <c r="EB18" s="77">
        <v>73</v>
      </c>
      <c r="EC18" s="108">
        <v>4</v>
      </c>
      <c r="ED18" s="108">
        <v>1</v>
      </c>
      <c r="EE18" s="118">
        <v>328</v>
      </c>
      <c r="EF18" s="78">
        <v>841</v>
      </c>
      <c r="EG18" s="78">
        <v>2</v>
      </c>
      <c r="EH18" s="78">
        <v>656</v>
      </c>
      <c r="EI18" s="119">
        <v>1682</v>
      </c>
      <c r="EJ18" s="120" t="s">
        <v>25</v>
      </c>
      <c r="EK18" s="94">
        <v>73</v>
      </c>
      <c r="EL18" s="108">
        <v>4</v>
      </c>
      <c r="EM18" s="77">
        <v>1</v>
      </c>
      <c r="EN18" s="108">
        <v>328</v>
      </c>
      <c r="EO18" s="108">
        <v>841</v>
      </c>
      <c r="EP18" s="118">
        <v>2</v>
      </c>
      <c r="EQ18" s="78">
        <v>656</v>
      </c>
      <c r="ER18" s="78">
        <v>1682</v>
      </c>
      <c r="ES18" s="78" t="s">
        <v>25</v>
      </c>
    </row>
    <row r="19" spans="1:149" ht="15" customHeight="1" x14ac:dyDescent="0.25">
      <c r="A19" s="195" t="s">
        <v>24</v>
      </c>
      <c r="B19" s="208"/>
      <c r="C19" s="94" t="s">
        <v>1</v>
      </c>
      <c r="D19" s="108">
        <v>10</v>
      </c>
      <c r="E19" s="77">
        <v>4</v>
      </c>
      <c r="F19" s="108">
        <v>1</v>
      </c>
      <c r="G19" s="108">
        <v>38</v>
      </c>
      <c r="H19" s="118">
        <v>216</v>
      </c>
      <c r="I19" s="81">
        <v>328</v>
      </c>
      <c r="J19" s="78">
        <v>841</v>
      </c>
      <c r="K19" s="78">
        <v>2</v>
      </c>
      <c r="L19" s="108">
        <v>432</v>
      </c>
      <c r="M19" s="108">
        <v>656</v>
      </c>
      <c r="N19" s="77">
        <v>1682</v>
      </c>
      <c r="O19" s="120" t="s">
        <v>23</v>
      </c>
      <c r="P19" s="94" t="s">
        <v>1</v>
      </c>
      <c r="Q19" s="108">
        <v>10</v>
      </c>
      <c r="R19" s="77">
        <v>4</v>
      </c>
      <c r="S19" s="108">
        <v>1</v>
      </c>
      <c r="T19" s="108">
        <v>37</v>
      </c>
      <c r="U19" s="118">
        <v>216</v>
      </c>
      <c r="V19" s="81">
        <v>328</v>
      </c>
      <c r="W19" s="78">
        <v>841</v>
      </c>
      <c r="X19" s="78">
        <v>2</v>
      </c>
      <c r="Y19" s="108">
        <v>432</v>
      </c>
      <c r="Z19" s="108">
        <v>656</v>
      </c>
      <c r="AA19" s="77">
        <v>1682</v>
      </c>
      <c r="AB19" s="120" t="s">
        <v>23</v>
      </c>
      <c r="AC19" s="94" t="s">
        <v>1</v>
      </c>
      <c r="AD19" s="108">
        <v>24</v>
      </c>
      <c r="AE19" s="77">
        <v>4</v>
      </c>
      <c r="AF19" s="108">
        <v>1</v>
      </c>
      <c r="AG19" s="108">
        <v>36</v>
      </c>
      <c r="AH19" s="118">
        <v>216</v>
      </c>
      <c r="AI19" s="81">
        <v>328</v>
      </c>
      <c r="AJ19" s="78">
        <v>841</v>
      </c>
      <c r="AK19" s="78">
        <v>2</v>
      </c>
      <c r="AL19" s="108">
        <v>432</v>
      </c>
      <c r="AM19" s="108">
        <v>656</v>
      </c>
      <c r="AN19" s="77">
        <v>1682</v>
      </c>
      <c r="AO19" s="120" t="s">
        <v>23</v>
      </c>
      <c r="AP19" s="94" t="s">
        <v>1</v>
      </c>
      <c r="AQ19" s="108">
        <v>39</v>
      </c>
      <c r="AR19" s="77">
        <v>4</v>
      </c>
      <c r="AS19" s="108">
        <v>1</v>
      </c>
      <c r="AT19" s="108">
        <v>35</v>
      </c>
      <c r="AU19" s="118">
        <v>328</v>
      </c>
      <c r="AV19" s="78">
        <v>841</v>
      </c>
      <c r="AW19" s="78">
        <v>2</v>
      </c>
      <c r="AX19" s="78">
        <v>656</v>
      </c>
      <c r="AY19" s="119">
        <v>1682</v>
      </c>
      <c r="AZ19" s="120" t="s">
        <v>23</v>
      </c>
      <c r="BA19" s="94"/>
      <c r="BB19" s="108"/>
      <c r="BC19" s="77"/>
      <c r="BD19" s="108"/>
      <c r="BE19" s="108"/>
      <c r="BF19" s="118"/>
      <c r="BG19" s="78"/>
      <c r="BH19" s="78"/>
      <c r="BI19" s="78"/>
      <c r="BJ19" s="119"/>
      <c r="BK19" s="120"/>
      <c r="BL19" s="94"/>
      <c r="BM19" s="108"/>
      <c r="BN19" s="77"/>
      <c r="BO19" s="108"/>
      <c r="BP19" s="108"/>
      <c r="BQ19" s="118"/>
      <c r="BR19" s="78"/>
      <c r="BS19" s="78"/>
      <c r="BT19" s="78"/>
      <c r="BU19" s="119"/>
      <c r="BV19" s="120"/>
      <c r="BW19" s="94"/>
      <c r="BX19" s="108"/>
      <c r="BY19" s="77"/>
      <c r="BZ19" s="108"/>
      <c r="CA19" s="108"/>
      <c r="CB19" s="118"/>
      <c r="CC19" s="78"/>
      <c r="CD19" s="78"/>
      <c r="CE19" s="78"/>
      <c r="CF19" s="119"/>
      <c r="CG19" s="120"/>
      <c r="CH19" s="94"/>
      <c r="CI19" s="108"/>
      <c r="CJ19" s="77"/>
      <c r="CK19" s="108"/>
      <c r="CL19" s="108"/>
      <c r="CM19" s="118"/>
      <c r="CN19" s="78"/>
      <c r="CO19" s="78"/>
      <c r="CP19" s="78"/>
      <c r="CQ19" s="119"/>
      <c r="CR19" s="120"/>
      <c r="CS19" s="94"/>
      <c r="CT19" s="108"/>
      <c r="CU19" s="77"/>
      <c r="CV19" s="108"/>
      <c r="CW19" s="108"/>
      <c r="CX19" s="118"/>
      <c r="CY19" s="78"/>
      <c r="CZ19" s="78"/>
      <c r="DA19" s="78"/>
      <c r="DB19" s="119"/>
      <c r="DC19" s="120"/>
      <c r="DD19" s="94"/>
      <c r="DE19" s="108"/>
      <c r="DF19" s="77"/>
      <c r="DG19" s="108"/>
      <c r="DH19" s="108"/>
      <c r="DI19" s="118"/>
      <c r="DJ19" s="78"/>
      <c r="DK19" s="78"/>
      <c r="DL19" s="78"/>
      <c r="DM19" s="119"/>
      <c r="DN19" s="120"/>
      <c r="DO19" s="94"/>
      <c r="DP19" s="108"/>
      <c r="DQ19" s="77"/>
      <c r="DR19" s="108"/>
      <c r="DS19" s="108"/>
      <c r="DT19" s="118"/>
      <c r="DU19" s="78"/>
      <c r="DV19" s="78"/>
      <c r="DW19" s="78"/>
      <c r="DX19" s="119"/>
      <c r="DY19" s="120"/>
      <c r="DZ19" s="94"/>
      <c r="EA19" s="108"/>
      <c r="EB19" s="77"/>
      <c r="EC19" s="108"/>
      <c r="ED19" s="108"/>
      <c r="EE19" s="118"/>
      <c r="EF19" s="78"/>
      <c r="EG19" s="78"/>
      <c r="EH19" s="78"/>
      <c r="EI19" s="119"/>
      <c r="EJ19" s="120"/>
      <c r="EK19" s="94"/>
      <c r="EL19" s="108"/>
      <c r="EM19" s="77"/>
      <c r="EN19" s="108"/>
      <c r="EO19" s="108"/>
      <c r="EP19" s="118"/>
      <c r="EQ19" s="78"/>
      <c r="ER19" s="78"/>
      <c r="ES19" s="78"/>
    </row>
    <row r="20" spans="1:149" ht="15" customHeight="1" x14ac:dyDescent="0.25">
      <c r="A20" s="195" t="s">
        <v>277</v>
      </c>
      <c r="B20" s="208"/>
      <c r="C20" s="94" t="s">
        <v>1</v>
      </c>
      <c r="D20" s="108">
        <v>29</v>
      </c>
      <c r="E20" s="77">
        <v>4</v>
      </c>
      <c r="F20" s="108">
        <v>1</v>
      </c>
      <c r="G20" s="108">
        <v>38</v>
      </c>
      <c r="H20" s="118">
        <v>312</v>
      </c>
      <c r="I20" s="81">
        <v>314</v>
      </c>
      <c r="J20" s="78">
        <v>796</v>
      </c>
      <c r="K20" s="78">
        <v>2</v>
      </c>
      <c r="L20" s="108">
        <v>624</v>
      </c>
      <c r="M20" s="108">
        <v>628</v>
      </c>
      <c r="N20" s="77">
        <v>1592</v>
      </c>
      <c r="O20" s="120" t="s">
        <v>23</v>
      </c>
      <c r="P20" s="94" t="s">
        <v>1</v>
      </c>
      <c r="Q20" s="108">
        <v>29</v>
      </c>
      <c r="R20" s="77">
        <v>4</v>
      </c>
      <c r="S20" s="108">
        <v>1</v>
      </c>
      <c r="T20" s="108">
        <v>37</v>
      </c>
      <c r="U20" s="118">
        <v>312</v>
      </c>
      <c r="V20" s="81">
        <v>314</v>
      </c>
      <c r="W20" s="78">
        <v>796</v>
      </c>
      <c r="X20" s="78">
        <v>2</v>
      </c>
      <c r="Y20" s="108">
        <v>624</v>
      </c>
      <c r="Z20" s="108">
        <v>628</v>
      </c>
      <c r="AA20" s="77">
        <v>1592</v>
      </c>
      <c r="AB20" s="120" t="s">
        <v>23</v>
      </c>
      <c r="AC20" s="94" t="s">
        <v>1</v>
      </c>
      <c r="AD20" s="108">
        <v>15</v>
      </c>
      <c r="AE20" s="77">
        <v>4</v>
      </c>
      <c r="AF20" s="108">
        <v>1</v>
      </c>
      <c r="AG20" s="108">
        <v>36</v>
      </c>
      <c r="AH20" s="118">
        <v>312</v>
      </c>
      <c r="AI20" s="81">
        <v>314</v>
      </c>
      <c r="AJ20" s="78">
        <v>796</v>
      </c>
      <c r="AK20" s="78">
        <v>2</v>
      </c>
      <c r="AL20" s="108">
        <v>624</v>
      </c>
      <c r="AM20" s="108">
        <v>628</v>
      </c>
      <c r="AN20" s="77">
        <v>1592</v>
      </c>
      <c r="AO20" s="120" t="s">
        <v>23</v>
      </c>
      <c r="AP20" s="94"/>
      <c r="AQ20" s="108"/>
      <c r="AR20" s="77"/>
      <c r="AS20" s="108"/>
      <c r="AT20" s="108"/>
      <c r="AU20" s="118"/>
      <c r="AV20" s="78"/>
      <c r="AW20" s="78"/>
      <c r="AX20" s="78"/>
      <c r="AY20" s="119"/>
      <c r="AZ20" s="120"/>
      <c r="BA20" s="94"/>
      <c r="BB20" s="108"/>
      <c r="BC20" s="77"/>
      <c r="BD20" s="108"/>
      <c r="BE20" s="108"/>
      <c r="BF20" s="118"/>
      <c r="BG20" s="78"/>
      <c r="BH20" s="78"/>
      <c r="BI20" s="78"/>
      <c r="BJ20" s="119"/>
      <c r="BK20" s="120"/>
      <c r="BL20" s="94"/>
      <c r="BM20" s="108"/>
      <c r="BN20" s="77"/>
      <c r="BO20" s="108"/>
      <c r="BP20" s="108"/>
      <c r="BQ20" s="118"/>
      <c r="BR20" s="78"/>
      <c r="BS20" s="78"/>
      <c r="BT20" s="78"/>
      <c r="BU20" s="119"/>
      <c r="BV20" s="120"/>
      <c r="BW20" s="94"/>
      <c r="BX20" s="108"/>
      <c r="BY20" s="77"/>
      <c r="BZ20" s="108"/>
      <c r="CA20" s="108"/>
      <c r="CB20" s="118"/>
      <c r="CC20" s="78"/>
      <c r="CD20" s="78"/>
      <c r="CE20" s="78"/>
      <c r="CF20" s="119"/>
      <c r="CG20" s="120"/>
      <c r="CH20" s="94"/>
      <c r="CI20" s="108"/>
      <c r="CJ20" s="77"/>
      <c r="CK20" s="108"/>
      <c r="CL20" s="108"/>
      <c r="CM20" s="118"/>
      <c r="CN20" s="78"/>
      <c r="CO20" s="78"/>
      <c r="CP20" s="78"/>
      <c r="CQ20" s="119"/>
      <c r="CR20" s="120"/>
      <c r="CS20" s="94"/>
      <c r="CT20" s="108"/>
      <c r="CU20" s="77"/>
      <c r="CV20" s="108"/>
      <c r="CW20" s="108"/>
      <c r="CX20" s="118"/>
      <c r="CY20" s="78"/>
      <c r="CZ20" s="78"/>
      <c r="DA20" s="78"/>
      <c r="DB20" s="119"/>
      <c r="DC20" s="120"/>
      <c r="DD20" s="94"/>
      <c r="DE20" s="108"/>
      <c r="DF20" s="77"/>
      <c r="DG20" s="108"/>
      <c r="DH20" s="108"/>
      <c r="DI20" s="118"/>
      <c r="DJ20" s="78"/>
      <c r="DK20" s="78"/>
      <c r="DL20" s="78"/>
      <c r="DM20" s="119"/>
      <c r="DN20" s="120"/>
      <c r="DO20" s="94"/>
      <c r="DP20" s="108"/>
      <c r="DQ20" s="77"/>
      <c r="DR20" s="108"/>
      <c r="DS20" s="108"/>
      <c r="DT20" s="118"/>
      <c r="DU20" s="78"/>
      <c r="DV20" s="78"/>
      <c r="DW20" s="78"/>
      <c r="DX20" s="119"/>
      <c r="DY20" s="120"/>
      <c r="DZ20" s="94"/>
      <c r="EA20" s="108"/>
      <c r="EB20" s="77"/>
      <c r="EC20" s="108"/>
      <c r="ED20" s="108"/>
      <c r="EE20" s="118"/>
      <c r="EF20" s="78"/>
      <c r="EG20" s="78"/>
      <c r="EH20" s="78"/>
      <c r="EI20" s="119"/>
      <c r="EJ20" s="120"/>
      <c r="EK20" s="94"/>
      <c r="EL20" s="108"/>
      <c r="EM20" s="77"/>
      <c r="EN20" s="108"/>
      <c r="EO20" s="108"/>
      <c r="EP20" s="118"/>
      <c r="EQ20" s="78"/>
      <c r="ER20" s="78"/>
      <c r="ES20" s="78"/>
    </row>
    <row r="21" spans="1:149" ht="15" customHeight="1" x14ac:dyDescent="0.25">
      <c r="A21" s="192" t="s">
        <v>278</v>
      </c>
      <c r="B21" s="207"/>
      <c r="C21" s="101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02"/>
      <c r="P21" s="101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02"/>
      <c r="AC21" s="101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02"/>
      <c r="AP21" s="101"/>
      <c r="AQ21" s="113"/>
      <c r="AR21" s="113"/>
      <c r="AS21" s="113"/>
      <c r="AT21" s="113"/>
      <c r="AU21" s="113"/>
      <c r="AV21" s="113"/>
      <c r="AW21" s="113"/>
      <c r="AX21" s="113"/>
      <c r="AY21" s="113"/>
      <c r="AZ21" s="102"/>
      <c r="BA21" s="101"/>
      <c r="BB21" s="113"/>
      <c r="BC21" s="113"/>
      <c r="BD21" s="113"/>
      <c r="BE21" s="113"/>
      <c r="BF21" s="113"/>
      <c r="BG21" s="113"/>
      <c r="BH21" s="113"/>
      <c r="BI21" s="113"/>
      <c r="BJ21" s="113"/>
      <c r="BK21" s="102"/>
      <c r="BL21" s="101"/>
      <c r="BM21" s="113"/>
      <c r="BN21" s="113"/>
      <c r="BO21" s="113"/>
      <c r="BP21" s="113"/>
      <c r="BQ21" s="113"/>
      <c r="BR21" s="113"/>
      <c r="BS21" s="113"/>
      <c r="BT21" s="113"/>
      <c r="BU21" s="113"/>
      <c r="BV21" s="102"/>
      <c r="BW21" s="101"/>
      <c r="BX21" s="113"/>
      <c r="BY21" s="113"/>
      <c r="BZ21" s="113"/>
      <c r="CA21" s="113"/>
      <c r="CB21" s="113"/>
      <c r="CC21" s="113"/>
      <c r="CD21" s="113"/>
      <c r="CE21" s="113"/>
      <c r="CF21" s="113"/>
      <c r="CG21" s="102"/>
      <c r="CH21" s="101"/>
      <c r="CI21" s="113"/>
      <c r="CJ21" s="113"/>
      <c r="CK21" s="113"/>
      <c r="CL21" s="113"/>
      <c r="CM21" s="113"/>
      <c r="CN21" s="113"/>
      <c r="CO21" s="113"/>
      <c r="CP21" s="113"/>
      <c r="CQ21" s="113"/>
      <c r="CR21" s="102"/>
      <c r="CS21" s="101"/>
      <c r="CT21" s="113"/>
      <c r="CU21" s="113"/>
      <c r="CV21" s="113"/>
      <c r="CW21" s="113"/>
      <c r="CX21" s="113"/>
      <c r="CY21" s="113"/>
      <c r="CZ21" s="113"/>
      <c r="DA21" s="113"/>
      <c r="DB21" s="113"/>
      <c r="DC21" s="102"/>
      <c r="DD21" s="101"/>
      <c r="DE21" s="113"/>
      <c r="DF21" s="113"/>
      <c r="DG21" s="113"/>
      <c r="DH21" s="113"/>
      <c r="DI21" s="113"/>
      <c r="DJ21" s="113"/>
      <c r="DK21" s="113"/>
      <c r="DL21" s="113"/>
      <c r="DM21" s="113"/>
      <c r="DN21" s="102"/>
      <c r="DO21" s="101"/>
      <c r="DP21" s="113"/>
      <c r="DQ21" s="113"/>
      <c r="DR21" s="113"/>
      <c r="DS21" s="113"/>
      <c r="DT21" s="113"/>
      <c r="DU21" s="113"/>
      <c r="DV21" s="113"/>
      <c r="DW21" s="113"/>
      <c r="DX21" s="113"/>
      <c r="DY21" s="102"/>
      <c r="DZ21" s="101"/>
      <c r="EA21" s="113"/>
      <c r="EB21" s="113"/>
      <c r="EC21" s="113"/>
      <c r="ED21" s="113"/>
      <c r="EE21" s="113"/>
      <c r="EF21" s="113"/>
      <c r="EG21" s="113"/>
      <c r="EH21" s="113"/>
      <c r="EI21" s="113"/>
      <c r="EJ21" s="102"/>
      <c r="EK21" s="101"/>
      <c r="EL21" s="113"/>
      <c r="EM21" s="113"/>
      <c r="EN21" s="113"/>
      <c r="EO21" s="113"/>
      <c r="EP21" s="113"/>
      <c r="EQ21" s="113"/>
      <c r="ER21" s="113"/>
      <c r="ES21" s="113"/>
    </row>
    <row r="22" spans="1:149" ht="30" customHeight="1" x14ac:dyDescent="0.25">
      <c r="A22" s="192" t="s">
        <v>278</v>
      </c>
      <c r="B22" s="209"/>
      <c r="C22" s="94" t="s">
        <v>270</v>
      </c>
      <c r="D22" s="108">
        <v>14</v>
      </c>
      <c r="E22" s="77">
        <v>5</v>
      </c>
      <c r="F22" s="108">
        <v>2</v>
      </c>
      <c r="G22" s="108">
        <v>24</v>
      </c>
      <c r="H22" s="118">
        <v>528</v>
      </c>
      <c r="I22" s="81">
        <v>530</v>
      </c>
      <c r="J22" s="78">
        <v>1292</v>
      </c>
      <c r="K22" s="78">
        <v>2</v>
      </c>
      <c r="L22" s="108">
        <v>0</v>
      </c>
      <c r="M22" s="108">
        <v>1060</v>
      </c>
      <c r="N22" s="77">
        <v>2584</v>
      </c>
      <c r="O22" s="120" t="s">
        <v>22</v>
      </c>
      <c r="P22" s="94" t="s">
        <v>270</v>
      </c>
      <c r="Q22" s="108">
        <v>14</v>
      </c>
      <c r="R22" s="77">
        <v>5</v>
      </c>
      <c r="S22" s="108">
        <v>2</v>
      </c>
      <c r="T22" s="108">
        <v>23</v>
      </c>
      <c r="U22" s="118">
        <v>528</v>
      </c>
      <c r="V22" s="81">
        <v>530</v>
      </c>
      <c r="W22" s="78">
        <v>1292</v>
      </c>
      <c r="X22" s="78">
        <v>2</v>
      </c>
      <c r="Y22" s="108">
        <v>1056</v>
      </c>
      <c r="Z22" s="108">
        <v>1060</v>
      </c>
      <c r="AA22" s="77">
        <v>2584</v>
      </c>
      <c r="AB22" s="120" t="s">
        <v>22</v>
      </c>
      <c r="AC22" s="94" t="s">
        <v>270</v>
      </c>
      <c r="AD22" s="108">
        <v>14</v>
      </c>
      <c r="AE22" s="77">
        <v>5</v>
      </c>
      <c r="AF22" s="108">
        <v>2</v>
      </c>
      <c r="AG22" s="108">
        <v>22</v>
      </c>
      <c r="AH22" s="118">
        <v>528</v>
      </c>
      <c r="AI22" s="81">
        <v>530</v>
      </c>
      <c r="AJ22" s="78">
        <v>1292</v>
      </c>
      <c r="AK22" s="78">
        <v>2</v>
      </c>
      <c r="AL22" s="108">
        <v>1056</v>
      </c>
      <c r="AM22" s="108">
        <v>1060</v>
      </c>
      <c r="AN22" s="77">
        <v>2584</v>
      </c>
      <c r="AO22" s="120" t="s">
        <v>22</v>
      </c>
      <c r="AP22" s="94" t="s">
        <v>270</v>
      </c>
      <c r="AQ22" s="108">
        <v>43</v>
      </c>
      <c r="AR22" s="77">
        <v>2</v>
      </c>
      <c r="AS22" s="108">
        <v>2</v>
      </c>
      <c r="AT22" s="108">
        <v>21</v>
      </c>
      <c r="AU22" s="118">
        <v>530</v>
      </c>
      <c r="AV22" s="78">
        <v>1292</v>
      </c>
      <c r="AW22" s="78">
        <v>2</v>
      </c>
      <c r="AX22" s="78">
        <v>1060</v>
      </c>
      <c r="AY22" s="119">
        <v>2584</v>
      </c>
      <c r="AZ22" s="120" t="s">
        <v>22</v>
      </c>
      <c r="BA22" s="94" t="s">
        <v>197</v>
      </c>
      <c r="BB22" s="108">
        <v>43</v>
      </c>
      <c r="BC22" s="77">
        <v>2</v>
      </c>
      <c r="BD22" s="108">
        <v>2</v>
      </c>
      <c r="BE22" s="108">
        <v>18</v>
      </c>
      <c r="BF22" s="118">
        <v>530</v>
      </c>
      <c r="BG22" s="78">
        <v>1292</v>
      </c>
      <c r="BH22" s="78">
        <v>2</v>
      </c>
      <c r="BI22" s="78">
        <v>1060</v>
      </c>
      <c r="BJ22" s="119">
        <v>2584</v>
      </c>
      <c r="BK22" s="120" t="s">
        <v>22</v>
      </c>
      <c r="BL22" s="94" t="s">
        <v>197</v>
      </c>
      <c r="BM22" s="108">
        <v>43</v>
      </c>
      <c r="BN22" s="77">
        <v>2</v>
      </c>
      <c r="BO22" s="108">
        <v>2</v>
      </c>
      <c r="BP22" s="108">
        <v>18</v>
      </c>
      <c r="BQ22" s="118">
        <v>530</v>
      </c>
      <c r="BR22" s="78">
        <v>1292</v>
      </c>
      <c r="BS22" s="78">
        <v>2</v>
      </c>
      <c r="BT22" s="78">
        <v>1060</v>
      </c>
      <c r="BU22" s="119">
        <v>2584</v>
      </c>
      <c r="BV22" s="120" t="s">
        <v>22</v>
      </c>
      <c r="BW22" s="94" t="s">
        <v>197</v>
      </c>
      <c r="BX22" s="108">
        <v>43</v>
      </c>
      <c r="BY22" s="77">
        <v>2</v>
      </c>
      <c r="BZ22" s="108">
        <v>2</v>
      </c>
      <c r="CA22" s="108">
        <v>18</v>
      </c>
      <c r="CB22" s="118">
        <v>530</v>
      </c>
      <c r="CC22" s="78">
        <v>1292</v>
      </c>
      <c r="CD22" s="78">
        <v>2</v>
      </c>
      <c r="CE22" s="78">
        <v>1060</v>
      </c>
      <c r="CF22" s="119">
        <v>2584</v>
      </c>
      <c r="CG22" s="120" t="s">
        <v>22</v>
      </c>
      <c r="CH22" s="94">
        <v>43</v>
      </c>
      <c r="CI22" s="108">
        <v>2</v>
      </c>
      <c r="CJ22" s="77">
        <v>2</v>
      </c>
      <c r="CK22" s="108">
        <v>17</v>
      </c>
      <c r="CL22" s="108">
        <v>530</v>
      </c>
      <c r="CM22" s="118">
        <v>1292</v>
      </c>
      <c r="CN22" s="78">
        <v>2</v>
      </c>
      <c r="CO22" s="78">
        <v>1060</v>
      </c>
      <c r="CP22" s="78">
        <v>2584</v>
      </c>
      <c r="CQ22" s="119" t="s">
        <v>22</v>
      </c>
      <c r="CR22" s="120">
        <v>43</v>
      </c>
      <c r="CS22" s="94">
        <v>2</v>
      </c>
      <c r="CT22" s="108">
        <v>2</v>
      </c>
      <c r="CU22" s="77">
        <v>530</v>
      </c>
      <c r="CV22" s="108">
        <v>1292</v>
      </c>
      <c r="CW22" s="108">
        <v>2</v>
      </c>
      <c r="CX22" s="118">
        <v>1060</v>
      </c>
      <c r="CY22" s="78">
        <v>2584</v>
      </c>
      <c r="CZ22" s="78" t="s">
        <v>22</v>
      </c>
      <c r="DA22" s="78">
        <v>43</v>
      </c>
      <c r="DB22" s="119">
        <v>5</v>
      </c>
      <c r="DC22" s="120">
        <v>2</v>
      </c>
      <c r="DD22" s="94">
        <v>530</v>
      </c>
      <c r="DE22" s="108">
        <v>1292</v>
      </c>
      <c r="DF22" s="77">
        <v>2</v>
      </c>
      <c r="DG22" s="108">
        <v>1060</v>
      </c>
      <c r="DH22" s="108">
        <v>2584</v>
      </c>
      <c r="DI22" s="118" t="s">
        <v>22</v>
      </c>
      <c r="DJ22" s="78">
        <v>43</v>
      </c>
      <c r="DK22" s="78">
        <v>5</v>
      </c>
      <c r="DL22" s="78">
        <v>2</v>
      </c>
      <c r="DM22" s="119">
        <v>530</v>
      </c>
      <c r="DN22" s="120">
        <v>1292</v>
      </c>
      <c r="DO22" s="94">
        <v>2</v>
      </c>
      <c r="DP22" s="108">
        <v>1060</v>
      </c>
      <c r="DQ22" s="77">
        <v>2584</v>
      </c>
      <c r="DR22" s="108" t="s">
        <v>22</v>
      </c>
      <c r="DS22" s="108">
        <v>43</v>
      </c>
      <c r="DT22" s="118">
        <v>5</v>
      </c>
      <c r="DU22" s="78">
        <v>2</v>
      </c>
      <c r="DV22" s="78">
        <v>530</v>
      </c>
      <c r="DW22" s="78">
        <v>1292</v>
      </c>
      <c r="DX22" s="119">
        <v>2</v>
      </c>
      <c r="DY22" s="120">
        <v>1060</v>
      </c>
      <c r="DZ22" s="94">
        <v>2584</v>
      </c>
      <c r="EA22" s="108" t="s">
        <v>22</v>
      </c>
      <c r="EB22" s="77">
        <v>43</v>
      </c>
      <c r="EC22" s="108">
        <v>5</v>
      </c>
      <c r="ED22" s="108">
        <v>2</v>
      </c>
      <c r="EE22" s="118">
        <v>530</v>
      </c>
      <c r="EF22" s="78">
        <v>1292</v>
      </c>
      <c r="EG22" s="78">
        <v>2</v>
      </c>
      <c r="EH22" s="78">
        <v>1060</v>
      </c>
      <c r="EI22" s="119">
        <v>2584</v>
      </c>
      <c r="EJ22" s="120" t="s">
        <v>22</v>
      </c>
      <c r="EK22" s="94">
        <v>43</v>
      </c>
      <c r="EL22" s="108">
        <v>5</v>
      </c>
      <c r="EM22" s="77">
        <v>2</v>
      </c>
      <c r="EN22" s="108">
        <v>530</v>
      </c>
      <c r="EO22" s="108">
        <v>1292</v>
      </c>
      <c r="EP22" s="118">
        <v>2</v>
      </c>
      <c r="EQ22" s="78">
        <v>1060</v>
      </c>
      <c r="ER22" s="78">
        <v>2584</v>
      </c>
      <c r="ES22" s="78" t="s">
        <v>22</v>
      </c>
    </row>
    <row r="23" spans="1:149" ht="15" customHeight="1" x14ac:dyDescent="0.25">
      <c r="A23" s="192" t="s">
        <v>279</v>
      </c>
      <c r="B23" s="209"/>
      <c r="C23" s="94" t="s">
        <v>270</v>
      </c>
      <c r="D23" s="108">
        <v>29</v>
      </c>
      <c r="E23" s="77">
        <v>5</v>
      </c>
      <c r="F23" s="108">
        <v>2</v>
      </c>
      <c r="G23" s="108">
        <v>24</v>
      </c>
      <c r="H23" s="118">
        <v>452</v>
      </c>
      <c r="I23" s="81">
        <v>454</v>
      </c>
      <c r="J23" s="78">
        <v>1270</v>
      </c>
      <c r="K23" s="78">
        <v>2</v>
      </c>
      <c r="L23" s="108">
        <v>904</v>
      </c>
      <c r="M23" s="108">
        <v>908</v>
      </c>
      <c r="N23" s="77">
        <v>2540</v>
      </c>
      <c r="O23" s="120" t="s">
        <v>22</v>
      </c>
      <c r="P23" s="94" t="s">
        <v>270</v>
      </c>
      <c r="Q23" s="108">
        <v>29</v>
      </c>
      <c r="R23" s="77">
        <v>5</v>
      </c>
      <c r="S23" s="108">
        <v>2</v>
      </c>
      <c r="T23" s="108">
        <v>23</v>
      </c>
      <c r="U23" s="118">
        <v>452</v>
      </c>
      <c r="V23" s="81">
        <v>454</v>
      </c>
      <c r="W23" s="78">
        <v>1270</v>
      </c>
      <c r="X23" s="78">
        <v>2</v>
      </c>
      <c r="Y23" s="108">
        <v>904</v>
      </c>
      <c r="Z23" s="108">
        <v>908</v>
      </c>
      <c r="AA23" s="77">
        <v>2540</v>
      </c>
      <c r="AB23" s="120" t="s">
        <v>22</v>
      </c>
      <c r="AC23" s="94" t="s">
        <v>270</v>
      </c>
      <c r="AD23" s="108">
        <v>29</v>
      </c>
      <c r="AE23" s="77">
        <v>5</v>
      </c>
      <c r="AF23" s="108">
        <v>2</v>
      </c>
      <c r="AG23" s="108">
        <v>22</v>
      </c>
      <c r="AH23" s="118">
        <v>452</v>
      </c>
      <c r="AI23" s="81">
        <v>454</v>
      </c>
      <c r="AJ23" s="78">
        <v>1270</v>
      </c>
      <c r="AK23" s="78">
        <v>2</v>
      </c>
      <c r="AL23" s="108">
        <v>904</v>
      </c>
      <c r="AM23" s="108">
        <v>908</v>
      </c>
      <c r="AN23" s="77">
        <v>2540</v>
      </c>
      <c r="AO23" s="120" t="s">
        <v>22</v>
      </c>
      <c r="AP23" s="94"/>
      <c r="AQ23" s="108"/>
      <c r="AR23" s="77"/>
      <c r="AS23" s="108"/>
      <c r="AT23" s="108"/>
      <c r="AU23" s="118"/>
      <c r="AV23" s="78"/>
      <c r="AW23" s="78"/>
      <c r="AX23" s="78"/>
      <c r="AY23" s="119"/>
      <c r="AZ23" s="120"/>
      <c r="BA23" s="94"/>
      <c r="BB23" s="108"/>
      <c r="BC23" s="77"/>
      <c r="BD23" s="108"/>
      <c r="BE23" s="108"/>
      <c r="BF23" s="118"/>
      <c r="BG23" s="78"/>
      <c r="BH23" s="78"/>
      <c r="BI23" s="78"/>
      <c r="BJ23" s="119"/>
      <c r="BK23" s="120"/>
      <c r="BL23" s="94" t="s">
        <v>194</v>
      </c>
      <c r="BM23" s="108">
        <v>53</v>
      </c>
      <c r="BN23" s="77">
        <v>5</v>
      </c>
      <c r="BO23" s="108">
        <v>2</v>
      </c>
      <c r="BP23" s="108">
        <v>21</v>
      </c>
      <c r="BQ23" s="118">
        <v>550</v>
      </c>
      <c r="BR23" s="78">
        <v>1282</v>
      </c>
      <c r="BS23" s="78">
        <v>2</v>
      </c>
      <c r="BT23" s="78">
        <v>1100</v>
      </c>
      <c r="BU23" s="119">
        <v>2564</v>
      </c>
      <c r="BV23" s="120" t="s">
        <v>34</v>
      </c>
      <c r="BW23" s="94" t="s">
        <v>194</v>
      </c>
      <c r="BX23" s="108">
        <v>53</v>
      </c>
      <c r="BY23" s="77">
        <v>5</v>
      </c>
      <c r="BZ23" s="108">
        <v>2</v>
      </c>
      <c r="CA23" s="108">
        <v>21</v>
      </c>
      <c r="CB23" s="118">
        <v>550</v>
      </c>
      <c r="CC23" s="78">
        <v>1282</v>
      </c>
      <c r="CD23" s="78">
        <v>2</v>
      </c>
      <c r="CE23" s="78">
        <v>1100</v>
      </c>
      <c r="CF23" s="119">
        <v>2564</v>
      </c>
      <c r="CG23" s="120" t="s">
        <v>34</v>
      </c>
      <c r="CH23" s="94">
        <v>53</v>
      </c>
      <c r="CI23" s="108">
        <v>5</v>
      </c>
      <c r="CJ23" s="77">
        <v>2</v>
      </c>
      <c r="CK23" s="108">
        <v>20</v>
      </c>
      <c r="CL23" s="108">
        <v>550</v>
      </c>
      <c r="CM23" s="118">
        <v>1282</v>
      </c>
      <c r="CN23" s="78">
        <v>2</v>
      </c>
      <c r="CO23" s="78">
        <v>1100</v>
      </c>
      <c r="CP23" s="78">
        <v>2564</v>
      </c>
      <c r="CQ23" s="119" t="s">
        <v>34</v>
      </c>
      <c r="CR23" s="120">
        <v>53</v>
      </c>
      <c r="CS23" s="94">
        <v>5</v>
      </c>
      <c r="CT23" s="108">
        <v>2</v>
      </c>
      <c r="CU23" s="77">
        <v>550</v>
      </c>
      <c r="CV23" s="108">
        <v>1282</v>
      </c>
      <c r="CW23" s="108">
        <v>2</v>
      </c>
      <c r="CX23" s="118">
        <v>1100</v>
      </c>
      <c r="CY23" s="78">
        <v>2564</v>
      </c>
      <c r="CZ23" s="78" t="s">
        <v>34</v>
      </c>
      <c r="DA23" s="78">
        <v>53</v>
      </c>
      <c r="DB23" s="119">
        <v>5</v>
      </c>
      <c r="DC23" s="120">
        <v>2</v>
      </c>
      <c r="DD23" s="94">
        <v>550</v>
      </c>
      <c r="DE23" s="108">
        <v>1282</v>
      </c>
      <c r="DF23" s="77">
        <v>2</v>
      </c>
      <c r="DG23" s="108">
        <v>1100</v>
      </c>
      <c r="DH23" s="108">
        <v>2564</v>
      </c>
      <c r="DI23" s="118" t="s">
        <v>34</v>
      </c>
      <c r="DJ23" s="78">
        <v>53</v>
      </c>
      <c r="DK23" s="78">
        <v>5</v>
      </c>
      <c r="DL23" s="78">
        <v>2</v>
      </c>
      <c r="DM23" s="119">
        <v>550</v>
      </c>
      <c r="DN23" s="120">
        <v>1282</v>
      </c>
      <c r="DO23" s="94">
        <v>2</v>
      </c>
      <c r="DP23" s="108">
        <v>1100</v>
      </c>
      <c r="DQ23" s="77">
        <v>2564</v>
      </c>
      <c r="DR23" s="108" t="s">
        <v>34</v>
      </c>
      <c r="DS23" s="108">
        <v>53</v>
      </c>
      <c r="DT23" s="118">
        <v>5</v>
      </c>
      <c r="DU23" s="78">
        <v>2</v>
      </c>
      <c r="DV23" s="78">
        <v>550</v>
      </c>
      <c r="DW23" s="78">
        <v>1282</v>
      </c>
      <c r="DX23" s="119">
        <v>2</v>
      </c>
      <c r="DY23" s="120">
        <v>1100</v>
      </c>
      <c r="DZ23" s="94">
        <v>2564</v>
      </c>
      <c r="EA23" s="108" t="s">
        <v>34</v>
      </c>
      <c r="EB23" s="77">
        <v>53</v>
      </c>
      <c r="EC23" s="108">
        <v>5</v>
      </c>
      <c r="ED23" s="108">
        <v>2</v>
      </c>
      <c r="EE23" s="118">
        <v>550</v>
      </c>
      <c r="EF23" s="78">
        <v>1282</v>
      </c>
      <c r="EG23" s="78">
        <v>2</v>
      </c>
      <c r="EH23" s="78">
        <v>1100</v>
      </c>
      <c r="EI23" s="119">
        <v>2564</v>
      </c>
      <c r="EJ23" s="120" t="s">
        <v>34</v>
      </c>
      <c r="EK23" s="94">
        <v>53</v>
      </c>
      <c r="EL23" s="108">
        <v>5</v>
      </c>
      <c r="EM23" s="77">
        <v>2</v>
      </c>
      <c r="EN23" s="108">
        <v>550</v>
      </c>
      <c r="EO23" s="108">
        <v>1282</v>
      </c>
      <c r="EP23" s="118">
        <v>2</v>
      </c>
      <c r="EQ23" s="78">
        <v>1100</v>
      </c>
      <c r="ER23" s="78">
        <v>2564</v>
      </c>
      <c r="ES23" s="78" t="s">
        <v>34</v>
      </c>
    </row>
    <row r="24" spans="1:149" ht="15" customHeight="1" x14ac:dyDescent="0.25">
      <c r="A24" s="192" t="s">
        <v>133</v>
      </c>
      <c r="B24" s="209"/>
      <c r="C24" s="94" t="s">
        <v>271</v>
      </c>
      <c r="D24" s="108">
        <v>44</v>
      </c>
      <c r="E24" s="77">
        <v>5</v>
      </c>
      <c r="F24" s="108">
        <v>2</v>
      </c>
      <c r="G24" s="108">
        <v>27</v>
      </c>
      <c r="H24" s="118">
        <v>550</v>
      </c>
      <c r="I24" s="81">
        <v>550</v>
      </c>
      <c r="J24" s="78">
        <v>1282</v>
      </c>
      <c r="K24" s="78">
        <v>2</v>
      </c>
      <c r="L24" s="108">
        <v>1100</v>
      </c>
      <c r="M24" s="108">
        <v>1100</v>
      </c>
      <c r="N24" s="77">
        <v>2564</v>
      </c>
      <c r="O24" s="120" t="s">
        <v>34</v>
      </c>
      <c r="P24" s="94" t="s">
        <v>271</v>
      </c>
      <c r="Q24" s="108">
        <v>53</v>
      </c>
      <c r="R24" s="77">
        <v>5</v>
      </c>
      <c r="S24" s="108">
        <v>2</v>
      </c>
      <c r="T24" s="108">
        <v>26</v>
      </c>
      <c r="U24" s="118">
        <v>550</v>
      </c>
      <c r="V24" s="81">
        <v>550</v>
      </c>
      <c r="W24" s="78">
        <v>1282</v>
      </c>
      <c r="X24" s="78">
        <v>2</v>
      </c>
      <c r="Y24" s="108">
        <v>1100</v>
      </c>
      <c r="Z24" s="108">
        <v>1100</v>
      </c>
      <c r="AA24" s="77">
        <v>2564</v>
      </c>
      <c r="AB24" s="120" t="s">
        <v>34</v>
      </c>
      <c r="AC24" s="94" t="s">
        <v>271</v>
      </c>
      <c r="AD24" s="108">
        <v>53</v>
      </c>
      <c r="AE24" s="77">
        <v>5</v>
      </c>
      <c r="AF24" s="108">
        <v>2</v>
      </c>
      <c r="AG24" s="108">
        <v>25</v>
      </c>
      <c r="AH24" s="118">
        <v>550</v>
      </c>
      <c r="AI24" s="81">
        <v>550</v>
      </c>
      <c r="AJ24" s="78">
        <v>1282</v>
      </c>
      <c r="AK24" s="78">
        <v>2</v>
      </c>
      <c r="AL24" s="108">
        <v>1100</v>
      </c>
      <c r="AM24" s="108">
        <v>1100</v>
      </c>
      <c r="AN24" s="77">
        <v>2564</v>
      </c>
      <c r="AO24" s="120" t="s">
        <v>34</v>
      </c>
      <c r="AP24" s="94" t="s">
        <v>271</v>
      </c>
      <c r="AQ24" s="108">
        <v>53</v>
      </c>
      <c r="AR24" s="77">
        <v>5</v>
      </c>
      <c r="AS24" s="108">
        <v>2</v>
      </c>
      <c r="AT24" s="108">
        <v>24</v>
      </c>
      <c r="AU24" s="118">
        <v>550</v>
      </c>
      <c r="AV24" s="78">
        <v>1282</v>
      </c>
      <c r="AW24" s="78">
        <v>2</v>
      </c>
      <c r="AX24" s="78">
        <v>1100</v>
      </c>
      <c r="AY24" s="119">
        <v>2564</v>
      </c>
      <c r="AZ24" s="120" t="s">
        <v>34</v>
      </c>
      <c r="BA24" s="94" t="s">
        <v>194</v>
      </c>
      <c r="BB24" s="108">
        <v>53</v>
      </c>
      <c r="BC24" s="77">
        <v>5</v>
      </c>
      <c r="BD24" s="108">
        <v>2</v>
      </c>
      <c r="BE24" s="108">
        <v>21</v>
      </c>
      <c r="BF24" s="118">
        <v>550</v>
      </c>
      <c r="BG24" s="78">
        <v>1282</v>
      </c>
      <c r="BH24" s="78">
        <v>2</v>
      </c>
      <c r="BI24" s="78">
        <v>1100</v>
      </c>
      <c r="BJ24" s="119">
        <v>2564</v>
      </c>
      <c r="BK24" s="120" t="s">
        <v>34</v>
      </c>
      <c r="BL24" s="94"/>
      <c r="BM24" s="108"/>
      <c r="BN24" s="77"/>
      <c r="BO24" s="108"/>
      <c r="BP24" s="108"/>
      <c r="BQ24" s="118"/>
      <c r="BR24" s="78"/>
      <c r="BS24" s="78"/>
      <c r="BT24" s="78"/>
      <c r="BU24" s="119"/>
      <c r="BV24" s="120"/>
      <c r="BW24" s="94"/>
      <c r="BX24" s="108"/>
      <c r="BY24" s="77"/>
      <c r="BZ24" s="108"/>
      <c r="CA24" s="108"/>
      <c r="CB24" s="118"/>
      <c r="CC24" s="78"/>
      <c r="CD24" s="78"/>
      <c r="CE24" s="78"/>
      <c r="CF24" s="119"/>
      <c r="CG24" s="120"/>
      <c r="CH24" s="94"/>
      <c r="CI24" s="108"/>
      <c r="CJ24" s="77"/>
      <c r="CK24" s="108"/>
      <c r="CL24" s="108"/>
      <c r="CM24" s="118"/>
      <c r="CN24" s="78"/>
      <c r="CO24" s="78"/>
      <c r="CP24" s="78"/>
      <c r="CQ24" s="119"/>
      <c r="CR24" s="120"/>
      <c r="CS24" s="94"/>
      <c r="CT24" s="108"/>
      <c r="CU24" s="77"/>
      <c r="CV24" s="108"/>
      <c r="CW24" s="108"/>
      <c r="CX24" s="118"/>
      <c r="CY24" s="78"/>
      <c r="CZ24" s="78"/>
      <c r="DA24" s="78"/>
      <c r="DB24" s="119"/>
      <c r="DC24" s="120"/>
      <c r="DD24" s="94"/>
      <c r="DE24" s="108"/>
      <c r="DF24" s="77"/>
      <c r="DG24" s="108"/>
      <c r="DH24" s="108"/>
      <c r="DI24" s="118"/>
      <c r="DJ24" s="78"/>
      <c r="DK24" s="78"/>
      <c r="DL24" s="78"/>
      <c r="DM24" s="119"/>
      <c r="DN24" s="120"/>
      <c r="DO24" s="94"/>
      <c r="DP24" s="108"/>
      <c r="DQ24" s="77"/>
      <c r="DR24" s="108"/>
      <c r="DS24" s="108"/>
      <c r="DT24" s="118"/>
      <c r="DU24" s="78"/>
      <c r="DV24" s="78"/>
      <c r="DW24" s="78"/>
      <c r="DX24" s="119"/>
      <c r="DY24" s="120"/>
      <c r="DZ24" s="94"/>
      <c r="EA24" s="108"/>
      <c r="EB24" s="77"/>
      <c r="EC24" s="108"/>
      <c r="ED24" s="108"/>
      <c r="EE24" s="118"/>
      <c r="EF24" s="78"/>
      <c r="EG24" s="78"/>
      <c r="EH24" s="78"/>
      <c r="EI24" s="119"/>
      <c r="EJ24" s="120"/>
      <c r="EK24" s="94"/>
      <c r="EL24" s="108"/>
      <c r="EM24" s="77"/>
      <c r="EN24" s="108"/>
      <c r="EO24" s="108"/>
      <c r="EP24" s="118"/>
      <c r="EQ24" s="78"/>
      <c r="ER24" s="78"/>
      <c r="ES24" s="78"/>
    </row>
    <row r="25" spans="1:149" ht="30" customHeight="1" x14ac:dyDescent="0.25">
      <c r="A25" s="192" t="s">
        <v>134</v>
      </c>
      <c r="B25" s="209"/>
      <c r="C25" s="94" t="s">
        <v>270</v>
      </c>
      <c r="D25" s="108">
        <v>140</v>
      </c>
      <c r="E25" s="77">
        <v>5</v>
      </c>
      <c r="F25" s="108">
        <v>2</v>
      </c>
      <c r="G25" s="108">
        <v>11</v>
      </c>
      <c r="H25" s="118">
        <v>474</v>
      </c>
      <c r="I25" s="81">
        <v>478</v>
      </c>
      <c r="J25" s="78">
        <v>1300</v>
      </c>
      <c r="K25" s="78">
        <v>2</v>
      </c>
      <c r="L25" s="108">
        <v>948</v>
      </c>
      <c r="M25" s="108">
        <v>956</v>
      </c>
      <c r="N25" s="77">
        <v>2600</v>
      </c>
      <c r="O25" s="120" t="s">
        <v>22</v>
      </c>
      <c r="P25" s="94" t="s">
        <v>270</v>
      </c>
      <c r="Q25" s="108">
        <v>140</v>
      </c>
      <c r="R25" s="77">
        <v>5</v>
      </c>
      <c r="S25" s="108">
        <v>2</v>
      </c>
      <c r="T25" s="108">
        <v>10</v>
      </c>
      <c r="U25" s="118">
        <v>474</v>
      </c>
      <c r="V25" s="81">
        <v>478</v>
      </c>
      <c r="W25" s="78">
        <v>1300</v>
      </c>
      <c r="X25" s="78">
        <v>2</v>
      </c>
      <c r="Y25" s="108">
        <v>948</v>
      </c>
      <c r="Z25" s="108">
        <v>956</v>
      </c>
      <c r="AA25" s="77">
        <v>2600</v>
      </c>
      <c r="AB25" s="120" t="s">
        <v>22</v>
      </c>
      <c r="AC25" s="94" t="s">
        <v>270</v>
      </c>
      <c r="AD25" s="108">
        <v>140</v>
      </c>
      <c r="AE25" s="77">
        <v>5</v>
      </c>
      <c r="AF25" s="108">
        <v>2</v>
      </c>
      <c r="AG25" s="108">
        <v>9</v>
      </c>
      <c r="AH25" s="118">
        <v>474</v>
      </c>
      <c r="AI25" s="81">
        <v>478</v>
      </c>
      <c r="AJ25" s="78">
        <v>1300</v>
      </c>
      <c r="AK25" s="78">
        <v>2</v>
      </c>
      <c r="AL25" s="108">
        <v>948</v>
      </c>
      <c r="AM25" s="108">
        <v>956</v>
      </c>
      <c r="AN25" s="77">
        <v>2600</v>
      </c>
      <c r="AO25" s="120" t="s">
        <v>22</v>
      </c>
      <c r="AP25" s="94" t="s">
        <v>270</v>
      </c>
      <c r="AQ25" s="108">
        <v>140</v>
      </c>
      <c r="AR25" s="77">
        <v>5</v>
      </c>
      <c r="AS25" s="108">
        <v>2</v>
      </c>
      <c r="AT25" s="108">
        <v>8</v>
      </c>
      <c r="AU25" s="118">
        <v>478</v>
      </c>
      <c r="AV25" s="78">
        <v>1300</v>
      </c>
      <c r="AW25" s="78">
        <v>2</v>
      </c>
      <c r="AX25" s="78">
        <v>956</v>
      </c>
      <c r="AY25" s="119">
        <v>2600</v>
      </c>
      <c r="AZ25" s="120" t="s">
        <v>22</v>
      </c>
      <c r="BA25" s="94" t="s">
        <v>197</v>
      </c>
      <c r="BB25" s="108">
        <v>140</v>
      </c>
      <c r="BC25" s="77">
        <v>5</v>
      </c>
      <c r="BD25" s="108">
        <v>2</v>
      </c>
      <c r="BE25" s="108">
        <v>5</v>
      </c>
      <c r="BF25" s="118">
        <v>478</v>
      </c>
      <c r="BG25" s="78">
        <v>1300</v>
      </c>
      <c r="BH25" s="78">
        <v>2</v>
      </c>
      <c r="BI25" s="78">
        <v>956</v>
      </c>
      <c r="BJ25" s="119">
        <v>2600</v>
      </c>
      <c r="BK25" s="120" t="s">
        <v>22</v>
      </c>
      <c r="BL25" s="94" t="s">
        <v>197</v>
      </c>
      <c r="BM25" s="108">
        <v>140</v>
      </c>
      <c r="BN25" s="77">
        <v>5</v>
      </c>
      <c r="BO25" s="108">
        <v>2</v>
      </c>
      <c r="BP25" s="108">
        <v>5</v>
      </c>
      <c r="BQ25" s="118">
        <v>478</v>
      </c>
      <c r="BR25" s="78">
        <v>1300</v>
      </c>
      <c r="BS25" s="78">
        <v>2</v>
      </c>
      <c r="BT25" s="78">
        <v>956</v>
      </c>
      <c r="BU25" s="119">
        <v>2600</v>
      </c>
      <c r="BV25" s="120" t="s">
        <v>22</v>
      </c>
      <c r="BW25" s="94" t="s">
        <v>197</v>
      </c>
      <c r="BX25" s="108">
        <v>140</v>
      </c>
      <c r="BY25" s="77">
        <v>5</v>
      </c>
      <c r="BZ25" s="108">
        <v>2</v>
      </c>
      <c r="CA25" s="108">
        <v>5</v>
      </c>
      <c r="CB25" s="118">
        <v>478</v>
      </c>
      <c r="CC25" s="78">
        <v>1300</v>
      </c>
      <c r="CD25" s="78">
        <v>2</v>
      </c>
      <c r="CE25" s="78">
        <v>956</v>
      </c>
      <c r="CF25" s="119">
        <v>2600</v>
      </c>
      <c r="CG25" s="120" t="s">
        <v>22</v>
      </c>
      <c r="CH25" s="94">
        <v>140</v>
      </c>
      <c r="CI25" s="108">
        <v>5</v>
      </c>
      <c r="CJ25" s="77">
        <v>2</v>
      </c>
      <c r="CK25" s="108">
        <v>4</v>
      </c>
      <c r="CL25" s="108">
        <v>478</v>
      </c>
      <c r="CM25" s="118">
        <v>1300</v>
      </c>
      <c r="CN25" s="78">
        <v>2</v>
      </c>
      <c r="CO25" s="78">
        <v>956</v>
      </c>
      <c r="CP25" s="78">
        <v>2600</v>
      </c>
      <c r="CQ25" s="119" t="s">
        <v>22</v>
      </c>
      <c r="CR25" s="120">
        <v>140</v>
      </c>
      <c r="CS25" s="94">
        <v>5</v>
      </c>
      <c r="CT25" s="108">
        <v>2</v>
      </c>
      <c r="CU25" s="77">
        <v>478</v>
      </c>
      <c r="CV25" s="108">
        <v>1300</v>
      </c>
      <c r="CW25" s="108">
        <v>2</v>
      </c>
      <c r="CX25" s="118">
        <v>956</v>
      </c>
      <c r="CY25" s="78">
        <v>2600</v>
      </c>
      <c r="CZ25" s="78" t="s">
        <v>22</v>
      </c>
      <c r="DA25" s="78">
        <v>132</v>
      </c>
      <c r="DB25" s="119">
        <v>5</v>
      </c>
      <c r="DC25" s="120">
        <v>2</v>
      </c>
      <c r="DD25" s="94">
        <v>478</v>
      </c>
      <c r="DE25" s="108">
        <v>1300</v>
      </c>
      <c r="DF25" s="77">
        <v>2</v>
      </c>
      <c r="DG25" s="108">
        <v>956</v>
      </c>
      <c r="DH25" s="108">
        <v>2600</v>
      </c>
      <c r="DI25" s="118" t="s">
        <v>22</v>
      </c>
      <c r="DJ25" s="78">
        <v>106</v>
      </c>
      <c r="DK25" s="78">
        <v>5</v>
      </c>
      <c r="DL25" s="78">
        <v>2</v>
      </c>
      <c r="DM25" s="119">
        <v>478</v>
      </c>
      <c r="DN25" s="120">
        <v>1300</v>
      </c>
      <c r="DO25" s="94">
        <v>2</v>
      </c>
      <c r="DP25" s="108">
        <v>956</v>
      </c>
      <c r="DQ25" s="77">
        <v>2600</v>
      </c>
      <c r="DR25" s="108" t="s">
        <v>22</v>
      </c>
      <c r="DS25" s="108">
        <v>81</v>
      </c>
      <c r="DT25" s="118">
        <v>5</v>
      </c>
      <c r="DU25" s="78">
        <v>2</v>
      </c>
      <c r="DV25" s="78">
        <v>478</v>
      </c>
      <c r="DW25" s="78">
        <v>1300</v>
      </c>
      <c r="DX25" s="119">
        <v>2</v>
      </c>
      <c r="DY25" s="120">
        <v>956</v>
      </c>
      <c r="DZ25" s="94">
        <v>2600</v>
      </c>
      <c r="EA25" s="108" t="s">
        <v>22</v>
      </c>
      <c r="EB25" s="77">
        <v>58</v>
      </c>
      <c r="EC25" s="108">
        <v>5</v>
      </c>
      <c r="ED25" s="108">
        <v>2</v>
      </c>
      <c r="EE25" s="118">
        <v>478</v>
      </c>
      <c r="EF25" s="78">
        <v>1300</v>
      </c>
      <c r="EG25" s="78">
        <v>2</v>
      </c>
      <c r="EH25" s="78">
        <v>956</v>
      </c>
      <c r="EI25" s="119">
        <v>2600</v>
      </c>
      <c r="EJ25" s="120" t="s">
        <v>22</v>
      </c>
      <c r="EK25" s="94">
        <v>10</v>
      </c>
      <c r="EL25" s="108">
        <v>5</v>
      </c>
      <c r="EM25" s="77">
        <v>2</v>
      </c>
      <c r="EN25" s="108">
        <v>478</v>
      </c>
      <c r="EO25" s="108">
        <v>1300</v>
      </c>
      <c r="EP25" s="118">
        <v>2</v>
      </c>
      <c r="EQ25" s="78">
        <v>956</v>
      </c>
      <c r="ER25" s="78">
        <v>2600</v>
      </c>
      <c r="ES25" s="78" t="s">
        <v>22</v>
      </c>
    </row>
    <row r="26" spans="1:149" ht="15" customHeight="1" x14ac:dyDescent="0.25">
      <c r="A26" s="193" t="s">
        <v>135</v>
      </c>
      <c r="B26" s="206"/>
      <c r="C26" s="101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02"/>
      <c r="P26" s="101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02"/>
      <c r="AC26" s="101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02"/>
      <c r="AP26" s="101"/>
      <c r="AQ26" s="113"/>
      <c r="AR26" s="113"/>
      <c r="AS26" s="113"/>
      <c r="AT26" s="113"/>
      <c r="AU26" s="113"/>
      <c r="AV26" s="113"/>
      <c r="AW26" s="113"/>
      <c r="AX26" s="113"/>
      <c r="AY26" s="113"/>
      <c r="AZ26" s="102"/>
      <c r="BA26" s="101"/>
      <c r="BB26" s="113"/>
      <c r="BC26" s="113"/>
      <c r="BD26" s="113"/>
      <c r="BE26" s="113"/>
      <c r="BF26" s="113"/>
      <c r="BG26" s="113"/>
      <c r="BH26" s="113"/>
      <c r="BI26" s="113"/>
      <c r="BJ26" s="113"/>
      <c r="BK26" s="102"/>
      <c r="BL26" s="101"/>
      <c r="BM26" s="113"/>
      <c r="BN26" s="113"/>
      <c r="BO26" s="113"/>
      <c r="BP26" s="113"/>
      <c r="BQ26" s="113"/>
      <c r="BR26" s="113"/>
      <c r="BS26" s="113"/>
      <c r="BT26" s="113"/>
      <c r="BU26" s="113"/>
      <c r="BV26" s="102"/>
      <c r="BW26" s="101"/>
      <c r="BX26" s="113"/>
      <c r="BY26" s="113"/>
      <c r="BZ26" s="113"/>
      <c r="CA26" s="113"/>
      <c r="CB26" s="113"/>
      <c r="CC26" s="113"/>
      <c r="CD26" s="113"/>
      <c r="CE26" s="113"/>
      <c r="CF26" s="113"/>
      <c r="CG26" s="102"/>
      <c r="CH26" s="101"/>
      <c r="CI26" s="113"/>
      <c r="CJ26" s="113"/>
      <c r="CK26" s="113"/>
      <c r="CL26" s="113"/>
      <c r="CM26" s="113"/>
      <c r="CN26" s="113"/>
      <c r="CO26" s="113"/>
      <c r="CP26" s="113"/>
      <c r="CQ26" s="113"/>
      <c r="CR26" s="102"/>
      <c r="CS26" s="101"/>
      <c r="CT26" s="113"/>
      <c r="CU26" s="113"/>
      <c r="CV26" s="113"/>
      <c r="CW26" s="113"/>
      <c r="CX26" s="113"/>
      <c r="CY26" s="113"/>
      <c r="CZ26" s="113"/>
      <c r="DA26" s="113"/>
      <c r="DB26" s="113"/>
      <c r="DC26" s="102"/>
      <c r="DD26" s="101"/>
      <c r="DE26" s="113"/>
      <c r="DF26" s="113"/>
      <c r="DG26" s="113"/>
      <c r="DH26" s="113"/>
      <c r="DI26" s="113"/>
      <c r="DJ26" s="113"/>
      <c r="DK26" s="113"/>
      <c r="DL26" s="113"/>
      <c r="DM26" s="113"/>
      <c r="DN26" s="102"/>
      <c r="DO26" s="101"/>
      <c r="DP26" s="113"/>
      <c r="DQ26" s="113"/>
      <c r="DR26" s="113"/>
      <c r="DS26" s="113"/>
      <c r="DT26" s="113"/>
      <c r="DU26" s="113"/>
      <c r="DV26" s="113"/>
      <c r="DW26" s="113"/>
      <c r="DX26" s="113"/>
      <c r="DY26" s="102"/>
      <c r="DZ26" s="101"/>
      <c r="EA26" s="113"/>
      <c r="EB26" s="113"/>
      <c r="EC26" s="113"/>
      <c r="ED26" s="113"/>
      <c r="EE26" s="113"/>
      <c r="EF26" s="113"/>
      <c r="EG26" s="113"/>
      <c r="EH26" s="113"/>
      <c r="EI26" s="113"/>
      <c r="EJ26" s="102"/>
      <c r="EK26" s="101"/>
      <c r="EL26" s="113"/>
      <c r="EM26" s="113"/>
      <c r="EN26" s="113"/>
      <c r="EO26" s="113"/>
      <c r="EP26" s="113"/>
      <c r="EQ26" s="113"/>
      <c r="ER26" s="113"/>
      <c r="ES26" s="113"/>
    </row>
    <row r="27" spans="1:149" ht="15" customHeight="1" x14ac:dyDescent="0.25">
      <c r="A27" s="192" t="s">
        <v>26</v>
      </c>
      <c r="B27" s="209"/>
      <c r="C27" s="94" t="s">
        <v>89</v>
      </c>
      <c r="D27" s="99" t="s">
        <v>89</v>
      </c>
      <c r="E27" s="99" t="s">
        <v>89</v>
      </c>
      <c r="F27" s="99" t="s">
        <v>89</v>
      </c>
      <c r="G27" s="99" t="s">
        <v>89</v>
      </c>
      <c r="H27" s="99" t="s">
        <v>89</v>
      </c>
      <c r="I27" s="99" t="s">
        <v>89</v>
      </c>
      <c r="J27" s="99" t="s">
        <v>89</v>
      </c>
      <c r="K27" s="99" t="s">
        <v>89</v>
      </c>
      <c r="L27" s="99" t="s">
        <v>89</v>
      </c>
      <c r="M27" s="99" t="s">
        <v>89</v>
      </c>
      <c r="N27" s="99" t="s">
        <v>89</v>
      </c>
      <c r="O27" s="187" t="s">
        <v>89</v>
      </c>
      <c r="P27" s="94" t="s">
        <v>89</v>
      </c>
      <c r="Q27" s="99" t="s">
        <v>89</v>
      </c>
      <c r="R27" s="99" t="s">
        <v>89</v>
      </c>
      <c r="S27" s="99" t="s">
        <v>89</v>
      </c>
      <c r="T27" s="99" t="s">
        <v>89</v>
      </c>
      <c r="U27" s="99" t="s">
        <v>89</v>
      </c>
      <c r="V27" s="99" t="s">
        <v>89</v>
      </c>
      <c r="W27" s="99" t="s">
        <v>89</v>
      </c>
      <c r="X27" s="99" t="s">
        <v>89</v>
      </c>
      <c r="Y27" s="99" t="s">
        <v>89</v>
      </c>
      <c r="Z27" s="99" t="s">
        <v>89</v>
      </c>
      <c r="AA27" s="99" t="s">
        <v>89</v>
      </c>
      <c r="AB27" s="187" t="s">
        <v>89</v>
      </c>
      <c r="AC27" s="94" t="s">
        <v>89</v>
      </c>
      <c r="AD27" s="99" t="s">
        <v>89</v>
      </c>
      <c r="AE27" s="99" t="s">
        <v>89</v>
      </c>
      <c r="AF27" s="99" t="s">
        <v>89</v>
      </c>
      <c r="AG27" s="99" t="s">
        <v>89</v>
      </c>
      <c r="AH27" s="99" t="s">
        <v>89</v>
      </c>
      <c r="AI27" s="99" t="s">
        <v>89</v>
      </c>
      <c r="AJ27" s="99" t="s">
        <v>89</v>
      </c>
      <c r="AK27" s="99" t="s">
        <v>89</v>
      </c>
      <c r="AL27" s="99" t="s">
        <v>89</v>
      </c>
      <c r="AM27" s="99" t="s">
        <v>89</v>
      </c>
      <c r="AN27" s="99" t="s">
        <v>89</v>
      </c>
      <c r="AO27" s="187" t="s">
        <v>89</v>
      </c>
      <c r="AP27" s="94" t="s">
        <v>89</v>
      </c>
      <c r="AQ27" s="108" t="s">
        <v>89</v>
      </c>
      <c r="AR27" s="77" t="s">
        <v>89</v>
      </c>
      <c r="AS27" s="108" t="s">
        <v>89</v>
      </c>
      <c r="AT27" s="108" t="s">
        <v>89</v>
      </c>
      <c r="AU27" s="118" t="s">
        <v>89</v>
      </c>
      <c r="AV27" s="78" t="s">
        <v>89</v>
      </c>
      <c r="AW27" s="78" t="s">
        <v>89</v>
      </c>
      <c r="AX27" s="78" t="s">
        <v>89</v>
      </c>
      <c r="AY27" s="119" t="s">
        <v>89</v>
      </c>
      <c r="AZ27" s="120" t="s">
        <v>89</v>
      </c>
      <c r="BA27" s="94" t="s">
        <v>194</v>
      </c>
      <c r="BB27" s="108" t="s">
        <v>89</v>
      </c>
      <c r="BC27" s="77" t="s">
        <v>89</v>
      </c>
      <c r="BD27" s="108" t="s">
        <v>89</v>
      </c>
      <c r="BE27" s="108" t="s">
        <v>89</v>
      </c>
      <c r="BF27" s="118" t="s">
        <v>89</v>
      </c>
      <c r="BG27" s="78" t="s">
        <v>89</v>
      </c>
      <c r="BH27" s="78" t="s">
        <v>89</v>
      </c>
      <c r="BI27" s="78" t="s">
        <v>89</v>
      </c>
      <c r="BJ27" s="119" t="s">
        <v>89</v>
      </c>
      <c r="BK27" s="120" t="s">
        <v>89</v>
      </c>
      <c r="BL27" s="94" t="s">
        <v>194</v>
      </c>
      <c r="BM27" s="108" t="s">
        <v>89</v>
      </c>
      <c r="BN27" s="77" t="s">
        <v>89</v>
      </c>
      <c r="BO27" s="108" t="s">
        <v>89</v>
      </c>
      <c r="BP27" s="108" t="s">
        <v>89</v>
      </c>
      <c r="BQ27" s="118" t="s">
        <v>89</v>
      </c>
      <c r="BR27" s="78" t="s">
        <v>89</v>
      </c>
      <c r="BS27" s="78" t="s">
        <v>89</v>
      </c>
      <c r="BT27" s="78" t="s">
        <v>89</v>
      </c>
      <c r="BU27" s="119" t="s">
        <v>89</v>
      </c>
      <c r="BV27" s="120" t="s">
        <v>89</v>
      </c>
      <c r="BW27" s="94" t="s">
        <v>194</v>
      </c>
      <c r="BX27" s="108" t="s">
        <v>89</v>
      </c>
      <c r="BY27" s="77" t="s">
        <v>89</v>
      </c>
      <c r="BZ27" s="108" t="s">
        <v>89</v>
      </c>
      <c r="CA27" s="108" t="s">
        <v>89</v>
      </c>
      <c r="CB27" s="118" t="s">
        <v>89</v>
      </c>
      <c r="CC27" s="78" t="s">
        <v>89</v>
      </c>
      <c r="CD27" s="78" t="s">
        <v>89</v>
      </c>
      <c r="CE27" s="78" t="s">
        <v>89</v>
      </c>
      <c r="CF27" s="119" t="s">
        <v>89</v>
      </c>
      <c r="CG27" s="120" t="s">
        <v>89</v>
      </c>
      <c r="CH27" s="94">
        <v>4</v>
      </c>
      <c r="CI27" s="108">
        <v>4</v>
      </c>
      <c r="CJ27" s="77">
        <v>1</v>
      </c>
      <c r="CK27" s="108">
        <v>50</v>
      </c>
      <c r="CL27" s="108">
        <v>469</v>
      </c>
      <c r="CM27" s="118">
        <v>794</v>
      </c>
      <c r="CN27" s="78">
        <v>2</v>
      </c>
      <c r="CO27" s="78">
        <v>938</v>
      </c>
      <c r="CP27" s="78">
        <v>1588</v>
      </c>
      <c r="CQ27" s="119" t="s">
        <v>182</v>
      </c>
      <c r="CR27" s="120">
        <v>4</v>
      </c>
      <c r="CS27" s="94">
        <v>4</v>
      </c>
      <c r="CT27" s="108">
        <v>1</v>
      </c>
      <c r="CU27" s="77">
        <v>469</v>
      </c>
      <c r="CV27" s="108">
        <v>794</v>
      </c>
      <c r="CW27" s="108">
        <v>2</v>
      </c>
      <c r="CX27" s="118">
        <v>938</v>
      </c>
      <c r="CY27" s="78">
        <v>1588</v>
      </c>
      <c r="CZ27" s="78" t="s">
        <v>182</v>
      </c>
      <c r="DA27" s="78">
        <v>24</v>
      </c>
      <c r="DB27" s="119">
        <v>4</v>
      </c>
      <c r="DC27" s="120">
        <v>1</v>
      </c>
      <c r="DD27" s="94">
        <v>469</v>
      </c>
      <c r="DE27" s="108">
        <v>794</v>
      </c>
      <c r="DF27" s="77">
        <v>2</v>
      </c>
      <c r="DG27" s="108">
        <v>938</v>
      </c>
      <c r="DH27" s="108">
        <v>1588</v>
      </c>
      <c r="DI27" s="118" t="s">
        <v>182</v>
      </c>
      <c r="DJ27" s="78">
        <v>24</v>
      </c>
      <c r="DK27" s="78">
        <v>4</v>
      </c>
      <c r="DL27" s="78">
        <v>1</v>
      </c>
      <c r="DM27" s="119">
        <v>469</v>
      </c>
      <c r="DN27" s="120">
        <v>794</v>
      </c>
      <c r="DO27" s="94">
        <v>2</v>
      </c>
      <c r="DP27" s="108">
        <v>938</v>
      </c>
      <c r="DQ27" s="77">
        <v>1588</v>
      </c>
      <c r="DR27" s="108" t="s">
        <v>136</v>
      </c>
      <c r="DS27" s="108">
        <v>32</v>
      </c>
      <c r="DT27" s="118">
        <v>4</v>
      </c>
      <c r="DU27" s="78">
        <v>1</v>
      </c>
      <c r="DV27" s="78">
        <v>469</v>
      </c>
      <c r="DW27" s="78">
        <v>794</v>
      </c>
      <c r="DX27" s="119">
        <v>2</v>
      </c>
      <c r="DY27" s="120">
        <v>938</v>
      </c>
      <c r="DZ27" s="94">
        <v>1588</v>
      </c>
      <c r="EA27" s="108" t="s">
        <v>136</v>
      </c>
      <c r="EB27" s="77">
        <v>30</v>
      </c>
      <c r="EC27" s="108">
        <v>4</v>
      </c>
      <c r="ED27" s="108">
        <v>1</v>
      </c>
      <c r="EE27" s="118">
        <v>469</v>
      </c>
      <c r="EF27" s="78">
        <v>794</v>
      </c>
      <c r="EG27" s="78">
        <v>2</v>
      </c>
      <c r="EH27" s="78">
        <v>938</v>
      </c>
      <c r="EI27" s="119">
        <v>1588</v>
      </c>
      <c r="EJ27" s="120" t="s">
        <v>136</v>
      </c>
      <c r="EK27" s="94">
        <v>61</v>
      </c>
      <c r="EL27" s="108">
        <v>4</v>
      </c>
      <c r="EM27" s="77">
        <v>1</v>
      </c>
      <c r="EN27" s="108">
        <v>469</v>
      </c>
      <c r="EO27" s="108">
        <v>794</v>
      </c>
      <c r="EP27" s="118">
        <v>2</v>
      </c>
      <c r="EQ27" s="78">
        <v>938</v>
      </c>
      <c r="ER27" s="78">
        <v>1588</v>
      </c>
      <c r="ES27" s="78" t="s">
        <v>136</v>
      </c>
    </row>
    <row r="28" spans="1:149" ht="15" customHeight="1" x14ac:dyDescent="0.25">
      <c r="A28" s="192" t="s">
        <v>204</v>
      </c>
      <c r="B28" s="209"/>
      <c r="C28" s="94" t="s">
        <v>89</v>
      </c>
      <c r="D28" s="99" t="s">
        <v>89</v>
      </c>
      <c r="E28" s="99" t="s">
        <v>89</v>
      </c>
      <c r="F28" s="99" t="s">
        <v>89</v>
      </c>
      <c r="G28" s="99" t="s">
        <v>89</v>
      </c>
      <c r="H28" s="99" t="s">
        <v>89</v>
      </c>
      <c r="I28" s="99" t="s">
        <v>89</v>
      </c>
      <c r="J28" s="99" t="s">
        <v>89</v>
      </c>
      <c r="K28" s="99" t="s">
        <v>89</v>
      </c>
      <c r="L28" s="99" t="s">
        <v>89</v>
      </c>
      <c r="M28" s="99" t="s">
        <v>89</v>
      </c>
      <c r="N28" s="99" t="s">
        <v>89</v>
      </c>
      <c r="O28" s="187" t="s">
        <v>89</v>
      </c>
      <c r="P28" s="94" t="s">
        <v>89</v>
      </c>
      <c r="Q28" s="99" t="s">
        <v>89</v>
      </c>
      <c r="R28" s="99" t="s">
        <v>89</v>
      </c>
      <c r="S28" s="99" t="s">
        <v>89</v>
      </c>
      <c r="T28" s="99" t="s">
        <v>89</v>
      </c>
      <c r="U28" s="99" t="s">
        <v>89</v>
      </c>
      <c r="V28" s="99" t="s">
        <v>89</v>
      </c>
      <c r="W28" s="99" t="s">
        <v>89</v>
      </c>
      <c r="X28" s="99" t="s">
        <v>89</v>
      </c>
      <c r="Y28" s="99" t="s">
        <v>89</v>
      </c>
      <c r="Z28" s="99" t="s">
        <v>89</v>
      </c>
      <c r="AA28" s="99" t="s">
        <v>89</v>
      </c>
      <c r="AB28" s="187" t="s">
        <v>89</v>
      </c>
      <c r="AC28" s="94" t="s">
        <v>89</v>
      </c>
      <c r="AD28" s="99" t="s">
        <v>89</v>
      </c>
      <c r="AE28" s="99" t="s">
        <v>89</v>
      </c>
      <c r="AF28" s="99" t="s">
        <v>89</v>
      </c>
      <c r="AG28" s="99" t="s">
        <v>89</v>
      </c>
      <c r="AH28" s="99" t="s">
        <v>89</v>
      </c>
      <c r="AI28" s="99" t="s">
        <v>89</v>
      </c>
      <c r="AJ28" s="99" t="s">
        <v>89</v>
      </c>
      <c r="AK28" s="99" t="s">
        <v>89</v>
      </c>
      <c r="AL28" s="99" t="s">
        <v>89</v>
      </c>
      <c r="AM28" s="99" t="s">
        <v>89</v>
      </c>
      <c r="AN28" s="99" t="s">
        <v>89</v>
      </c>
      <c r="AO28" s="187" t="s">
        <v>89</v>
      </c>
      <c r="AP28" s="94" t="s">
        <v>89</v>
      </c>
      <c r="AQ28" s="108" t="s">
        <v>89</v>
      </c>
      <c r="AR28" s="77" t="s">
        <v>89</v>
      </c>
      <c r="AS28" s="108" t="s">
        <v>89</v>
      </c>
      <c r="AT28" s="108" t="s">
        <v>89</v>
      </c>
      <c r="AU28" s="118" t="s">
        <v>89</v>
      </c>
      <c r="AV28" s="78" t="s">
        <v>89</v>
      </c>
      <c r="AW28" s="78" t="s">
        <v>89</v>
      </c>
      <c r="AX28" s="78" t="s">
        <v>89</v>
      </c>
      <c r="AY28" s="119" t="s">
        <v>89</v>
      </c>
      <c r="AZ28" s="120" t="s">
        <v>89</v>
      </c>
      <c r="BA28" s="94" t="s">
        <v>194</v>
      </c>
      <c r="BB28" s="108">
        <v>19</v>
      </c>
      <c r="BC28" s="77">
        <v>8</v>
      </c>
      <c r="BD28" s="108">
        <v>2</v>
      </c>
      <c r="BE28" s="108" t="s">
        <v>89</v>
      </c>
      <c r="BF28" s="118">
        <v>520</v>
      </c>
      <c r="BG28" s="78">
        <v>960</v>
      </c>
      <c r="BH28" s="78">
        <v>2</v>
      </c>
      <c r="BI28" s="78">
        <v>660</v>
      </c>
      <c r="BJ28" s="119">
        <v>1300</v>
      </c>
      <c r="BK28" s="120" t="s">
        <v>185</v>
      </c>
      <c r="BL28" s="94" t="s">
        <v>194</v>
      </c>
      <c r="BM28" s="108" t="s">
        <v>89</v>
      </c>
      <c r="BN28" s="77" t="s">
        <v>89</v>
      </c>
      <c r="BO28" s="108" t="s">
        <v>89</v>
      </c>
      <c r="BP28" s="108" t="s">
        <v>89</v>
      </c>
      <c r="BQ28" s="118" t="s">
        <v>89</v>
      </c>
      <c r="BR28" s="78" t="s">
        <v>89</v>
      </c>
      <c r="BS28" s="78" t="s">
        <v>89</v>
      </c>
      <c r="BT28" s="78" t="s">
        <v>89</v>
      </c>
      <c r="BU28" s="119" t="s">
        <v>89</v>
      </c>
      <c r="BV28" s="120" t="s">
        <v>185</v>
      </c>
      <c r="BW28" s="94" t="s">
        <v>194</v>
      </c>
      <c r="BX28" s="108">
        <v>48</v>
      </c>
      <c r="BY28" s="77">
        <v>8</v>
      </c>
      <c r="BZ28" s="108">
        <v>2</v>
      </c>
      <c r="CA28" s="108">
        <v>2</v>
      </c>
      <c r="CB28" s="118">
        <v>520</v>
      </c>
      <c r="CC28" s="78">
        <v>960</v>
      </c>
      <c r="CD28" s="78">
        <v>2</v>
      </c>
      <c r="CE28" s="78">
        <v>660</v>
      </c>
      <c r="CF28" s="119">
        <v>1300</v>
      </c>
      <c r="CG28" s="120" t="s">
        <v>185</v>
      </c>
      <c r="CH28" s="94">
        <v>48</v>
      </c>
      <c r="CI28" s="108">
        <v>8</v>
      </c>
      <c r="CJ28" s="77">
        <v>2</v>
      </c>
      <c r="CK28" s="108">
        <v>1</v>
      </c>
      <c r="CL28" s="108">
        <v>520</v>
      </c>
      <c r="CM28" s="118">
        <v>960</v>
      </c>
      <c r="CN28" s="78">
        <v>2</v>
      </c>
      <c r="CO28" s="78">
        <v>660</v>
      </c>
      <c r="CP28" s="78">
        <v>1300</v>
      </c>
      <c r="CQ28" s="119" t="s">
        <v>185</v>
      </c>
      <c r="CR28" s="120">
        <v>48</v>
      </c>
      <c r="CS28" s="94">
        <v>8</v>
      </c>
      <c r="CT28" s="108">
        <v>2</v>
      </c>
      <c r="CU28" s="77">
        <v>520</v>
      </c>
      <c r="CV28" s="108">
        <v>960</v>
      </c>
      <c r="CW28" s="108">
        <v>2</v>
      </c>
      <c r="CX28" s="118">
        <v>660</v>
      </c>
      <c r="CY28" s="78">
        <v>1300</v>
      </c>
      <c r="CZ28" s="78" t="s">
        <v>185</v>
      </c>
      <c r="DA28" s="78"/>
      <c r="DB28" s="119"/>
      <c r="DC28" s="120"/>
      <c r="DD28" s="94"/>
      <c r="DE28" s="108"/>
      <c r="DF28" s="77"/>
      <c r="DG28" s="108"/>
      <c r="DH28" s="108"/>
      <c r="DI28" s="118"/>
      <c r="DJ28" s="78"/>
      <c r="DK28" s="78"/>
      <c r="DL28" s="78"/>
      <c r="DM28" s="119"/>
      <c r="DN28" s="120"/>
      <c r="DO28" s="94"/>
      <c r="DP28" s="108"/>
      <c r="DQ28" s="77"/>
      <c r="DR28" s="108"/>
      <c r="DS28" s="108"/>
      <c r="DT28" s="118"/>
      <c r="DU28" s="78"/>
      <c r="DV28" s="78"/>
      <c r="DW28" s="78"/>
      <c r="DX28" s="119"/>
      <c r="DY28" s="120"/>
      <c r="DZ28" s="94"/>
      <c r="EA28" s="108"/>
      <c r="EB28" s="77"/>
      <c r="EC28" s="108"/>
      <c r="ED28" s="108"/>
      <c r="EE28" s="118"/>
      <c r="EF28" s="78"/>
      <c r="EG28" s="78"/>
      <c r="EH28" s="78"/>
      <c r="EI28" s="119"/>
      <c r="EJ28" s="120"/>
      <c r="EK28" s="94"/>
      <c r="EL28" s="108"/>
      <c r="EM28" s="77"/>
      <c r="EN28" s="108"/>
      <c r="EO28" s="108"/>
      <c r="EP28" s="118"/>
      <c r="EQ28" s="78"/>
      <c r="ER28" s="78"/>
      <c r="ES28" s="78"/>
    </row>
    <row r="29" spans="1:149" ht="15" customHeight="1" x14ac:dyDescent="0.25">
      <c r="A29" s="192" t="s">
        <v>223</v>
      </c>
      <c r="B29" s="209"/>
      <c r="C29" s="94" t="s">
        <v>89</v>
      </c>
      <c r="D29" s="99" t="s">
        <v>89</v>
      </c>
      <c r="E29" s="99" t="s">
        <v>89</v>
      </c>
      <c r="F29" s="99" t="s">
        <v>89</v>
      </c>
      <c r="G29" s="99" t="s">
        <v>89</v>
      </c>
      <c r="H29" s="99" t="s">
        <v>89</v>
      </c>
      <c r="I29" s="99" t="s">
        <v>89</v>
      </c>
      <c r="J29" s="99" t="s">
        <v>89</v>
      </c>
      <c r="K29" s="99" t="s">
        <v>89</v>
      </c>
      <c r="L29" s="99" t="s">
        <v>89</v>
      </c>
      <c r="M29" s="99" t="s">
        <v>89</v>
      </c>
      <c r="N29" s="99" t="s">
        <v>89</v>
      </c>
      <c r="O29" s="108" t="s">
        <v>89</v>
      </c>
      <c r="P29" s="94" t="s">
        <v>89</v>
      </c>
      <c r="Q29" s="99" t="s">
        <v>89</v>
      </c>
      <c r="R29" s="99" t="s">
        <v>89</v>
      </c>
      <c r="S29" s="99" t="s">
        <v>89</v>
      </c>
      <c r="T29" s="99" t="s">
        <v>89</v>
      </c>
      <c r="U29" s="99" t="s">
        <v>89</v>
      </c>
      <c r="V29" s="99" t="s">
        <v>89</v>
      </c>
      <c r="W29" s="99" t="s">
        <v>89</v>
      </c>
      <c r="X29" s="99" t="s">
        <v>89</v>
      </c>
      <c r="Y29" s="99" t="s">
        <v>89</v>
      </c>
      <c r="Z29" s="99" t="s">
        <v>89</v>
      </c>
      <c r="AA29" s="99" t="s">
        <v>89</v>
      </c>
      <c r="AB29" s="108" t="s">
        <v>89</v>
      </c>
      <c r="AC29" s="94" t="s">
        <v>89</v>
      </c>
      <c r="AD29" s="99" t="s">
        <v>89</v>
      </c>
      <c r="AE29" s="99" t="s">
        <v>89</v>
      </c>
      <c r="AF29" s="99" t="s">
        <v>89</v>
      </c>
      <c r="AG29" s="99" t="s">
        <v>89</v>
      </c>
      <c r="AH29" s="99" t="s">
        <v>89</v>
      </c>
      <c r="AI29" s="99" t="s">
        <v>89</v>
      </c>
      <c r="AJ29" s="99" t="s">
        <v>89</v>
      </c>
      <c r="AK29" s="99" t="s">
        <v>89</v>
      </c>
      <c r="AL29" s="99" t="s">
        <v>89</v>
      </c>
      <c r="AM29" s="99" t="s">
        <v>89</v>
      </c>
      <c r="AN29" s="99" t="s">
        <v>89</v>
      </c>
      <c r="AO29" s="108" t="s">
        <v>89</v>
      </c>
      <c r="AP29" s="94" t="s">
        <v>89</v>
      </c>
      <c r="AQ29" s="108" t="s">
        <v>89</v>
      </c>
      <c r="AR29" s="77" t="s">
        <v>89</v>
      </c>
      <c r="AS29" s="108" t="s">
        <v>89</v>
      </c>
      <c r="AT29" s="108" t="s">
        <v>89</v>
      </c>
      <c r="AU29" s="118" t="s">
        <v>89</v>
      </c>
      <c r="AV29" s="78" t="s">
        <v>89</v>
      </c>
      <c r="AW29" s="78" t="s">
        <v>89</v>
      </c>
      <c r="AX29" s="78" t="s">
        <v>89</v>
      </c>
      <c r="AY29" s="119" t="s">
        <v>89</v>
      </c>
      <c r="AZ29" s="120" t="s">
        <v>89</v>
      </c>
      <c r="BA29" s="94" t="s">
        <v>181</v>
      </c>
      <c r="BB29" s="108" t="s">
        <v>89</v>
      </c>
      <c r="BC29" s="77" t="s">
        <v>89</v>
      </c>
      <c r="BD29" s="108" t="s">
        <v>89</v>
      </c>
      <c r="BE29" s="108" t="s">
        <v>89</v>
      </c>
      <c r="BF29" s="118" t="s">
        <v>89</v>
      </c>
      <c r="BG29" s="78" t="s">
        <v>89</v>
      </c>
      <c r="BH29" s="78" t="s">
        <v>89</v>
      </c>
      <c r="BI29" s="78" t="s">
        <v>89</v>
      </c>
      <c r="BJ29" s="119" t="s">
        <v>89</v>
      </c>
      <c r="BK29" s="120" t="s">
        <v>89</v>
      </c>
      <c r="BL29" s="94" t="s">
        <v>181</v>
      </c>
      <c r="BM29" s="108" t="s">
        <v>89</v>
      </c>
      <c r="BN29" s="77" t="s">
        <v>89</v>
      </c>
      <c r="BO29" s="108" t="s">
        <v>89</v>
      </c>
      <c r="BP29" s="108" t="s">
        <v>89</v>
      </c>
      <c r="BQ29" s="118" t="s">
        <v>89</v>
      </c>
      <c r="BR29" s="78" t="s">
        <v>89</v>
      </c>
      <c r="BS29" s="78" t="s">
        <v>89</v>
      </c>
      <c r="BT29" s="78" t="s">
        <v>89</v>
      </c>
      <c r="BU29" s="119" t="s">
        <v>89</v>
      </c>
      <c r="BV29" s="120" t="s">
        <v>89</v>
      </c>
      <c r="BW29" s="94" t="s">
        <v>181</v>
      </c>
      <c r="BX29" s="108"/>
      <c r="BY29" s="77"/>
      <c r="BZ29" s="108"/>
      <c r="CA29" s="108"/>
      <c r="CB29" s="118"/>
      <c r="CC29" s="78"/>
      <c r="CD29" s="78"/>
      <c r="CE29" s="78"/>
      <c r="CF29" s="119"/>
      <c r="CG29" s="120"/>
      <c r="CH29" s="94"/>
      <c r="CI29" s="108"/>
      <c r="CJ29" s="77"/>
      <c r="CK29" s="108"/>
      <c r="CL29" s="108"/>
      <c r="CM29" s="118"/>
      <c r="CN29" s="78"/>
      <c r="CO29" s="78">
        <v>0</v>
      </c>
      <c r="CP29" s="78">
        <v>0</v>
      </c>
      <c r="CQ29" s="119"/>
      <c r="CR29" s="120"/>
      <c r="CS29" s="94"/>
      <c r="CT29" s="108"/>
      <c r="CU29" s="77"/>
      <c r="CV29" s="108"/>
      <c r="CW29" s="108"/>
      <c r="CX29" s="118">
        <v>0</v>
      </c>
      <c r="CY29" s="78">
        <v>0</v>
      </c>
      <c r="CZ29" s="78"/>
      <c r="DA29" s="78" t="s">
        <v>181</v>
      </c>
      <c r="DB29" s="119"/>
      <c r="DC29" s="120"/>
      <c r="DD29" s="94"/>
      <c r="DE29" s="108"/>
      <c r="DF29" s="77"/>
      <c r="DG29" s="108">
        <v>0</v>
      </c>
      <c r="DH29" s="108">
        <v>0</v>
      </c>
      <c r="DI29" s="118"/>
      <c r="DJ29" s="78">
        <v>0</v>
      </c>
      <c r="DK29" s="78"/>
      <c r="DL29" s="78"/>
      <c r="DM29" s="119"/>
      <c r="DN29" s="120"/>
      <c r="DO29" s="94"/>
      <c r="DP29" s="108"/>
      <c r="DQ29" s="77"/>
      <c r="DR29" s="108"/>
      <c r="DS29" s="108">
        <v>0</v>
      </c>
      <c r="DT29" s="118"/>
      <c r="DU29" s="78"/>
      <c r="DV29" s="78"/>
      <c r="DW29" s="78"/>
      <c r="DX29" s="119"/>
      <c r="DY29" s="120"/>
      <c r="DZ29" s="94"/>
      <c r="EA29" s="108"/>
      <c r="EB29" s="77">
        <v>0</v>
      </c>
      <c r="EC29" s="108"/>
      <c r="ED29" s="108"/>
      <c r="EE29" s="118"/>
      <c r="EF29" s="78"/>
      <c r="EG29" s="78"/>
      <c r="EH29" s="78"/>
      <c r="EI29" s="119"/>
      <c r="EJ29" s="120"/>
      <c r="EK29" s="94">
        <v>50</v>
      </c>
      <c r="EL29" s="108">
        <v>3</v>
      </c>
      <c r="EM29" s="77">
        <v>1</v>
      </c>
      <c r="EN29" s="108">
        <v>283</v>
      </c>
      <c r="EO29" s="108">
        <v>596</v>
      </c>
      <c r="EP29" s="118">
        <v>3</v>
      </c>
      <c r="EQ29" s="78">
        <v>0</v>
      </c>
      <c r="ER29" s="78">
        <v>0</v>
      </c>
      <c r="ES29" s="78" t="s">
        <v>137</v>
      </c>
    </row>
    <row r="30" spans="1:149" ht="15" customHeight="1" x14ac:dyDescent="0.25">
      <c r="A30" s="192" t="s">
        <v>28</v>
      </c>
      <c r="B30" s="209"/>
      <c r="C30" s="94" t="s">
        <v>89</v>
      </c>
      <c r="D30" s="99" t="s">
        <v>89</v>
      </c>
      <c r="E30" s="99" t="s">
        <v>89</v>
      </c>
      <c r="F30" s="99" t="s">
        <v>89</v>
      </c>
      <c r="G30" s="99" t="s">
        <v>89</v>
      </c>
      <c r="H30" s="99" t="s">
        <v>89</v>
      </c>
      <c r="I30" s="99" t="s">
        <v>89</v>
      </c>
      <c r="J30" s="99" t="s">
        <v>89</v>
      </c>
      <c r="K30" s="99" t="s">
        <v>89</v>
      </c>
      <c r="L30" s="99" t="s">
        <v>89</v>
      </c>
      <c r="M30" s="99" t="s">
        <v>89</v>
      </c>
      <c r="N30" s="99" t="s">
        <v>89</v>
      </c>
      <c r="O30" s="120" t="s">
        <v>89</v>
      </c>
      <c r="P30" s="94" t="s">
        <v>89</v>
      </c>
      <c r="Q30" s="99" t="s">
        <v>89</v>
      </c>
      <c r="R30" s="99" t="s">
        <v>89</v>
      </c>
      <c r="S30" s="99" t="s">
        <v>89</v>
      </c>
      <c r="T30" s="99" t="s">
        <v>89</v>
      </c>
      <c r="U30" s="99" t="s">
        <v>89</v>
      </c>
      <c r="V30" s="99" t="s">
        <v>89</v>
      </c>
      <c r="W30" s="99" t="s">
        <v>89</v>
      </c>
      <c r="X30" s="99" t="s">
        <v>89</v>
      </c>
      <c r="Y30" s="99" t="s">
        <v>89</v>
      </c>
      <c r="Z30" s="99" t="s">
        <v>89</v>
      </c>
      <c r="AA30" s="99" t="s">
        <v>89</v>
      </c>
      <c r="AB30" s="120" t="s">
        <v>89</v>
      </c>
      <c r="AC30" s="94" t="s">
        <v>89</v>
      </c>
      <c r="AD30" s="99" t="s">
        <v>89</v>
      </c>
      <c r="AE30" s="99" t="s">
        <v>89</v>
      </c>
      <c r="AF30" s="99" t="s">
        <v>89</v>
      </c>
      <c r="AG30" s="99" t="s">
        <v>89</v>
      </c>
      <c r="AH30" s="99" t="s">
        <v>89</v>
      </c>
      <c r="AI30" s="99" t="s">
        <v>89</v>
      </c>
      <c r="AJ30" s="99" t="s">
        <v>89</v>
      </c>
      <c r="AK30" s="99" t="s">
        <v>89</v>
      </c>
      <c r="AL30" s="99" t="s">
        <v>89</v>
      </c>
      <c r="AM30" s="99" t="s">
        <v>89</v>
      </c>
      <c r="AN30" s="99" t="s">
        <v>89</v>
      </c>
      <c r="AO30" s="120" t="s">
        <v>89</v>
      </c>
      <c r="AP30" s="94" t="s">
        <v>89</v>
      </c>
      <c r="AQ30" s="108" t="s">
        <v>89</v>
      </c>
      <c r="AR30" s="77" t="s">
        <v>89</v>
      </c>
      <c r="AS30" s="108" t="s">
        <v>89</v>
      </c>
      <c r="AT30" s="108" t="s">
        <v>89</v>
      </c>
      <c r="AU30" s="118" t="s">
        <v>89</v>
      </c>
      <c r="AV30" s="78" t="s">
        <v>89</v>
      </c>
      <c r="AW30" s="78" t="s">
        <v>89</v>
      </c>
      <c r="AX30" s="78" t="s">
        <v>89</v>
      </c>
      <c r="AY30" s="119" t="s">
        <v>89</v>
      </c>
      <c r="AZ30" s="120" t="s">
        <v>89</v>
      </c>
      <c r="BA30" s="94" t="s">
        <v>194</v>
      </c>
      <c r="BB30" s="108" t="s">
        <v>89</v>
      </c>
      <c r="BC30" s="77" t="s">
        <v>89</v>
      </c>
      <c r="BD30" s="108" t="s">
        <v>89</v>
      </c>
      <c r="BE30" s="108" t="s">
        <v>89</v>
      </c>
      <c r="BF30" s="118" t="s">
        <v>89</v>
      </c>
      <c r="BG30" s="78" t="s">
        <v>89</v>
      </c>
      <c r="BH30" s="78" t="s">
        <v>89</v>
      </c>
      <c r="BI30" s="78" t="s">
        <v>89</v>
      </c>
      <c r="BJ30" s="119" t="s">
        <v>89</v>
      </c>
      <c r="BK30" s="120" t="s">
        <v>29</v>
      </c>
      <c r="BL30" s="94" t="s">
        <v>194</v>
      </c>
      <c r="BM30" s="108" t="s">
        <v>89</v>
      </c>
      <c r="BN30" s="77" t="s">
        <v>89</v>
      </c>
      <c r="BO30" s="108" t="s">
        <v>89</v>
      </c>
      <c r="BP30" s="108" t="s">
        <v>89</v>
      </c>
      <c r="BQ30" s="118" t="s">
        <v>89</v>
      </c>
      <c r="BR30" s="78" t="s">
        <v>89</v>
      </c>
      <c r="BS30" s="78" t="s">
        <v>89</v>
      </c>
      <c r="BT30" s="78" t="s">
        <v>89</v>
      </c>
      <c r="BU30" s="119" t="s">
        <v>89</v>
      </c>
      <c r="BV30" s="120" t="s">
        <v>29</v>
      </c>
      <c r="BW30" s="94" t="s">
        <v>194</v>
      </c>
      <c r="BX30" s="108" t="s">
        <v>89</v>
      </c>
      <c r="BY30" s="77" t="s">
        <v>89</v>
      </c>
      <c r="BZ30" s="108" t="s">
        <v>89</v>
      </c>
      <c r="CA30" s="108" t="s">
        <v>89</v>
      </c>
      <c r="CB30" s="118" t="s">
        <v>89</v>
      </c>
      <c r="CC30" s="78" t="s">
        <v>89</v>
      </c>
      <c r="CD30" s="78" t="s">
        <v>89</v>
      </c>
      <c r="CE30" s="78" t="s">
        <v>89</v>
      </c>
      <c r="CF30" s="119" t="s">
        <v>89</v>
      </c>
      <c r="CG30" s="120" t="s">
        <v>29</v>
      </c>
      <c r="CH30" s="94">
        <v>36</v>
      </c>
      <c r="CI30" s="108">
        <v>4</v>
      </c>
      <c r="CJ30" s="77">
        <v>1</v>
      </c>
      <c r="CK30" s="108">
        <v>42</v>
      </c>
      <c r="CL30" s="108">
        <v>420</v>
      </c>
      <c r="CM30" s="118">
        <v>668</v>
      </c>
      <c r="CN30" s="78">
        <v>2</v>
      </c>
      <c r="CO30" s="78">
        <v>840</v>
      </c>
      <c r="CP30" s="78">
        <v>1336</v>
      </c>
      <c r="CQ30" s="119" t="s">
        <v>29</v>
      </c>
      <c r="CR30" s="120">
        <v>36</v>
      </c>
      <c r="CS30" s="94">
        <v>4</v>
      </c>
      <c r="CT30" s="108">
        <v>1</v>
      </c>
      <c r="CU30" s="77">
        <v>420</v>
      </c>
      <c r="CV30" s="108">
        <v>668</v>
      </c>
      <c r="CW30" s="108">
        <v>2</v>
      </c>
      <c r="CX30" s="118">
        <v>840</v>
      </c>
      <c r="CY30" s="78">
        <v>1336</v>
      </c>
      <c r="CZ30" s="78" t="s">
        <v>29</v>
      </c>
      <c r="DA30" s="78">
        <v>70</v>
      </c>
      <c r="DB30" s="119">
        <v>4</v>
      </c>
      <c r="DC30" s="120">
        <v>1</v>
      </c>
      <c r="DD30" s="94">
        <v>420</v>
      </c>
      <c r="DE30" s="108">
        <v>668</v>
      </c>
      <c r="DF30" s="77">
        <v>2</v>
      </c>
      <c r="DG30" s="108">
        <v>840</v>
      </c>
      <c r="DH30" s="108">
        <v>1336</v>
      </c>
      <c r="DI30" s="118" t="s">
        <v>29</v>
      </c>
      <c r="DJ30" s="78">
        <v>72</v>
      </c>
      <c r="DK30" s="78">
        <v>4</v>
      </c>
      <c r="DL30" s="78">
        <v>1</v>
      </c>
      <c r="DM30" s="119">
        <v>420</v>
      </c>
      <c r="DN30" s="120">
        <v>668</v>
      </c>
      <c r="DO30" s="94">
        <v>2</v>
      </c>
      <c r="DP30" s="108">
        <v>840</v>
      </c>
      <c r="DQ30" s="77">
        <v>1336</v>
      </c>
      <c r="DR30" s="108" t="s">
        <v>29</v>
      </c>
      <c r="DS30" s="108">
        <v>72</v>
      </c>
      <c r="DT30" s="118">
        <v>4</v>
      </c>
      <c r="DU30" s="78">
        <v>1</v>
      </c>
      <c r="DV30" s="78">
        <v>420</v>
      </c>
      <c r="DW30" s="78">
        <v>668</v>
      </c>
      <c r="DX30" s="119">
        <v>2</v>
      </c>
      <c r="DY30" s="120">
        <v>840</v>
      </c>
      <c r="DZ30" s="94">
        <v>1336</v>
      </c>
      <c r="EA30" s="108" t="s">
        <v>29</v>
      </c>
      <c r="EB30" s="77">
        <v>72</v>
      </c>
      <c r="EC30" s="108">
        <v>4</v>
      </c>
      <c r="ED30" s="108">
        <v>1</v>
      </c>
      <c r="EE30" s="118">
        <v>420</v>
      </c>
      <c r="EF30" s="78">
        <v>668</v>
      </c>
      <c r="EG30" s="78">
        <v>2</v>
      </c>
      <c r="EH30" s="78">
        <v>840</v>
      </c>
      <c r="EI30" s="119">
        <v>1336</v>
      </c>
      <c r="EJ30" s="120" t="s">
        <v>29</v>
      </c>
      <c r="EK30" s="94">
        <v>72</v>
      </c>
      <c r="EL30" s="108">
        <v>4</v>
      </c>
      <c r="EM30" s="77">
        <v>1</v>
      </c>
      <c r="EN30" s="108">
        <v>420</v>
      </c>
      <c r="EO30" s="108">
        <v>733</v>
      </c>
      <c r="EP30" s="118">
        <v>2</v>
      </c>
      <c r="EQ30" s="78">
        <v>840</v>
      </c>
      <c r="ER30" s="78">
        <v>1466</v>
      </c>
      <c r="ES30" s="78" t="s">
        <v>29</v>
      </c>
    </row>
    <row r="31" spans="1:149" ht="15" customHeight="1" x14ac:dyDescent="0.25">
      <c r="A31" s="192" t="s">
        <v>30</v>
      </c>
      <c r="B31" s="209"/>
      <c r="C31" s="94" t="s">
        <v>89</v>
      </c>
      <c r="D31" s="99" t="s">
        <v>89</v>
      </c>
      <c r="E31" s="99" t="s">
        <v>89</v>
      </c>
      <c r="F31" s="99" t="s">
        <v>89</v>
      </c>
      <c r="G31" s="99" t="s">
        <v>89</v>
      </c>
      <c r="H31" s="99" t="s">
        <v>89</v>
      </c>
      <c r="I31" s="99" t="s">
        <v>89</v>
      </c>
      <c r="J31" s="99" t="s">
        <v>89</v>
      </c>
      <c r="K31" s="99" t="s">
        <v>89</v>
      </c>
      <c r="L31" s="99" t="s">
        <v>89</v>
      </c>
      <c r="M31" s="99" t="s">
        <v>89</v>
      </c>
      <c r="N31" s="99" t="s">
        <v>89</v>
      </c>
      <c r="O31" s="120" t="s">
        <v>89</v>
      </c>
      <c r="P31" s="94" t="s">
        <v>89</v>
      </c>
      <c r="Q31" s="99" t="s">
        <v>89</v>
      </c>
      <c r="R31" s="99" t="s">
        <v>89</v>
      </c>
      <c r="S31" s="99" t="s">
        <v>89</v>
      </c>
      <c r="T31" s="99" t="s">
        <v>89</v>
      </c>
      <c r="U31" s="99" t="s">
        <v>89</v>
      </c>
      <c r="V31" s="99" t="s">
        <v>89</v>
      </c>
      <c r="W31" s="99" t="s">
        <v>89</v>
      </c>
      <c r="X31" s="99" t="s">
        <v>89</v>
      </c>
      <c r="Y31" s="99" t="s">
        <v>89</v>
      </c>
      <c r="Z31" s="99" t="s">
        <v>89</v>
      </c>
      <c r="AA31" s="99" t="s">
        <v>89</v>
      </c>
      <c r="AB31" s="120" t="s">
        <v>89</v>
      </c>
      <c r="AC31" s="94" t="s">
        <v>89</v>
      </c>
      <c r="AD31" s="99" t="s">
        <v>89</v>
      </c>
      <c r="AE31" s="99" t="s">
        <v>89</v>
      </c>
      <c r="AF31" s="99" t="s">
        <v>89</v>
      </c>
      <c r="AG31" s="99" t="s">
        <v>89</v>
      </c>
      <c r="AH31" s="99" t="s">
        <v>89</v>
      </c>
      <c r="AI31" s="99" t="s">
        <v>89</v>
      </c>
      <c r="AJ31" s="99" t="s">
        <v>89</v>
      </c>
      <c r="AK31" s="99" t="s">
        <v>89</v>
      </c>
      <c r="AL31" s="99" t="s">
        <v>89</v>
      </c>
      <c r="AM31" s="99" t="s">
        <v>89</v>
      </c>
      <c r="AN31" s="99" t="s">
        <v>89</v>
      </c>
      <c r="AO31" s="120" t="s">
        <v>89</v>
      </c>
      <c r="AP31" s="94" t="s">
        <v>89</v>
      </c>
      <c r="AQ31" s="108" t="s">
        <v>89</v>
      </c>
      <c r="AR31" s="77" t="s">
        <v>89</v>
      </c>
      <c r="AS31" s="108" t="s">
        <v>89</v>
      </c>
      <c r="AT31" s="108" t="s">
        <v>89</v>
      </c>
      <c r="AU31" s="118" t="s">
        <v>89</v>
      </c>
      <c r="AV31" s="78" t="s">
        <v>89</v>
      </c>
      <c r="AW31" s="78" t="s">
        <v>89</v>
      </c>
      <c r="AX31" s="78" t="s">
        <v>89</v>
      </c>
      <c r="AY31" s="119" t="s">
        <v>89</v>
      </c>
      <c r="AZ31" s="120" t="s">
        <v>89</v>
      </c>
      <c r="BA31" s="94" t="s">
        <v>194</v>
      </c>
      <c r="BB31" s="108" t="s">
        <v>89</v>
      </c>
      <c r="BC31" s="77" t="s">
        <v>89</v>
      </c>
      <c r="BD31" s="108" t="s">
        <v>89</v>
      </c>
      <c r="BE31" s="108" t="s">
        <v>89</v>
      </c>
      <c r="BF31" s="118" t="s">
        <v>89</v>
      </c>
      <c r="BG31" s="78" t="s">
        <v>89</v>
      </c>
      <c r="BH31" s="78" t="s">
        <v>89</v>
      </c>
      <c r="BI31" s="78" t="s">
        <v>89</v>
      </c>
      <c r="BJ31" s="119" t="s">
        <v>89</v>
      </c>
      <c r="BK31" s="120" t="s">
        <v>183</v>
      </c>
      <c r="BL31" s="94" t="s">
        <v>194</v>
      </c>
      <c r="BM31" s="108" t="s">
        <v>89</v>
      </c>
      <c r="BN31" s="77" t="s">
        <v>89</v>
      </c>
      <c r="BO31" s="108" t="s">
        <v>89</v>
      </c>
      <c r="BP31" s="108" t="s">
        <v>89</v>
      </c>
      <c r="BQ31" s="118" t="s">
        <v>89</v>
      </c>
      <c r="BR31" s="78" t="s">
        <v>89</v>
      </c>
      <c r="BS31" s="78" t="s">
        <v>89</v>
      </c>
      <c r="BT31" s="78" t="s">
        <v>89</v>
      </c>
      <c r="BU31" s="119" t="s">
        <v>89</v>
      </c>
      <c r="BV31" s="120" t="s">
        <v>183</v>
      </c>
      <c r="BW31" s="94" t="s">
        <v>194</v>
      </c>
      <c r="BX31" s="108" t="s">
        <v>89</v>
      </c>
      <c r="BY31" s="77" t="s">
        <v>89</v>
      </c>
      <c r="BZ31" s="108" t="s">
        <v>89</v>
      </c>
      <c r="CA31" s="108" t="s">
        <v>89</v>
      </c>
      <c r="CB31" s="118" t="s">
        <v>89</v>
      </c>
      <c r="CC31" s="78" t="s">
        <v>89</v>
      </c>
      <c r="CD31" s="78" t="s">
        <v>89</v>
      </c>
      <c r="CE31" s="78" t="s">
        <v>89</v>
      </c>
      <c r="CF31" s="119" t="s">
        <v>89</v>
      </c>
      <c r="CG31" s="120" t="s">
        <v>183</v>
      </c>
      <c r="CH31" s="94">
        <v>3</v>
      </c>
      <c r="CI31" s="108">
        <v>4</v>
      </c>
      <c r="CJ31" s="77">
        <v>1</v>
      </c>
      <c r="CK31" s="108">
        <v>42</v>
      </c>
      <c r="CL31" s="108">
        <v>272</v>
      </c>
      <c r="CM31" s="118">
        <v>673</v>
      </c>
      <c r="CN31" s="78">
        <v>2</v>
      </c>
      <c r="CO31" s="78">
        <v>544</v>
      </c>
      <c r="CP31" s="78">
        <v>1346</v>
      </c>
      <c r="CQ31" s="119" t="s">
        <v>183</v>
      </c>
      <c r="CR31" s="120">
        <v>3</v>
      </c>
      <c r="CS31" s="94">
        <v>4</v>
      </c>
      <c r="CT31" s="108">
        <v>1</v>
      </c>
      <c r="CU31" s="77">
        <v>272</v>
      </c>
      <c r="CV31" s="108">
        <v>673</v>
      </c>
      <c r="CW31" s="108">
        <v>2</v>
      </c>
      <c r="CX31" s="118">
        <v>544</v>
      </c>
      <c r="CY31" s="78">
        <v>1346</v>
      </c>
      <c r="CZ31" s="78" t="s">
        <v>183</v>
      </c>
      <c r="DA31" s="78">
        <v>2</v>
      </c>
      <c r="DB31" s="119">
        <v>4</v>
      </c>
      <c r="DC31" s="120">
        <v>1</v>
      </c>
      <c r="DD31" s="94">
        <v>272</v>
      </c>
      <c r="DE31" s="108">
        <v>673</v>
      </c>
      <c r="DF31" s="77">
        <v>2</v>
      </c>
      <c r="DG31" s="108">
        <v>544</v>
      </c>
      <c r="DH31" s="108">
        <v>1346</v>
      </c>
      <c r="DI31" s="118" t="s">
        <v>183</v>
      </c>
      <c r="DJ31" s="78">
        <v>2</v>
      </c>
      <c r="DK31" s="78">
        <v>4</v>
      </c>
      <c r="DL31" s="78">
        <v>1</v>
      </c>
      <c r="DM31" s="119">
        <v>272</v>
      </c>
      <c r="DN31" s="120">
        <v>673</v>
      </c>
      <c r="DO31" s="94">
        <v>2</v>
      </c>
      <c r="DP31" s="108">
        <v>544</v>
      </c>
      <c r="DQ31" s="77">
        <v>1346</v>
      </c>
      <c r="DR31" s="108" t="s">
        <v>29</v>
      </c>
      <c r="DS31" s="108">
        <v>2</v>
      </c>
      <c r="DT31" s="118">
        <v>4</v>
      </c>
      <c r="DU31" s="78">
        <v>1</v>
      </c>
      <c r="DV31" s="78">
        <v>272</v>
      </c>
      <c r="DW31" s="78">
        <v>673</v>
      </c>
      <c r="DX31" s="119">
        <v>2</v>
      </c>
      <c r="DY31" s="120">
        <v>544</v>
      </c>
      <c r="DZ31" s="94">
        <v>1346</v>
      </c>
      <c r="EA31" s="108" t="s">
        <v>29</v>
      </c>
      <c r="EB31" s="77">
        <v>3</v>
      </c>
      <c r="EC31" s="108">
        <v>4</v>
      </c>
      <c r="ED31" s="108">
        <v>1</v>
      </c>
      <c r="EE31" s="118">
        <v>272</v>
      </c>
      <c r="EF31" s="78">
        <v>673</v>
      </c>
      <c r="EG31" s="78">
        <v>2</v>
      </c>
      <c r="EH31" s="78">
        <v>544</v>
      </c>
      <c r="EI31" s="119">
        <v>1346</v>
      </c>
      <c r="EJ31" s="120" t="s">
        <v>29</v>
      </c>
      <c r="EK31" s="94">
        <v>3</v>
      </c>
      <c r="EL31" s="108">
        <v>4</v>
      </c>
      <c r="EM31" s="77">
        <v>1</v>
      </c>
      <c r="EN31" s="108">
        <v>272</v>
      </c>
      <c r="EO31" s="108">
        <v>673</v>
      </c>
      <c r="EP31" s="118">
        <v>2</v>
      </c>
      <c r="EQ31" s="78">
        <v>544</v>
      </c>
      <c r="ER31" s="78">
        <v>1346</v>
      </c>
      <c r="ES31" s="78" t="s">
        <v>29</v>
      </c>
    </row>
    <row r="32" spans="1:149" ht="15" customHeight="1" x14ac:dyDescent="0.25">
      <c r="A32" s="193" t="s">
        <v>138</v>
      </c>
      <c r="B32" s="206"/>
      <c r="C32" s="101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02"/>
      <c r="P32" s="101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02"/>
      <c r="AC32" s="101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02"/>
      <c r="AP32" s="101"/>
      <c r="AQ32" s="113"/>
      <c r="AR32" s="113"/>
      <c r="AS32" s="113"/>
      <c r="AT32" s="113"/>
      <c r="AU32" s="113"/>
      <c r="AV32" s="113"/>
      <c r="AW32" s="113"/>
      <c r="AX32" s="113"/>
      <c r="AY32" s="113"/>
      <c r="AZ32" s="102"/>
      <c r="BA32" s="101"/>
      <c r="BB32" s="113"/>
      <c r="BC32" s="113"/>
      <c r="BD32" s="113"/>
      <c r="BE32" s="113"/>
      <c r="BF32" s="113"/>
      <c r="BG32" s="113"/>
      <c r="BH32" s="113"/>
      <c r="BI32" s="113"/>
      <c r="BJ32" s="113"/>
      <c r="BK32" s="102"/>
      <c r="BL32" s="101"/>
      <c r="BM32" s="113"/>
      <c r="BN32" s="113"/>
      <c r="BO32" s="113"/>
      <c r="BP32" s="113"/>
      <c r="BQ32" s="113"/>
      <c r="BR32" s="113"/>
      <c r="BS32" s="113"/>
      <c r="BT32" s="113"/>
      <c r="BU32" s="113"/>
      <c r="BV32" s="102"/>
      <c r="BW32" s="101"/>
      <c r="BX32" s="113"/>
      <c r="BY32" s="113"/>
      <c r="BZ32" s="113"/>
      <c r="CA32" s="113"/>
      <c r="CB32" s="113"/>
      <c r="CC32" s="113"/>
      <c r="CD32" s="113"/>
      <c r="CE32" s="113"/>
      <c r="CF32" s="113"/>
      <c r="CG32" s="102"/>
      <c r="CH32" s="101"/>
      <c r="CI32" s="113"/>
      <c r="CJ32" s="113"/>
      <c r="CK32" s="113"/>
      <c r="CL32" s="113"/>
      <c r="CM32" s="113"/>
      <c r="CN32" s="113"/>
      <c r="CO32" s="113"/>
      <c r="CP32" s="113"/>
      <c r="CQ32" s="113"/>
      <c r="CR32" s="102"/>
      <c r="CS32" s="101"/>
      <c r="CT32" s="113"/>
      <c r="CU32" s="113"/>
      <c r="CV32" s="113"/>
      <c r="CW32" s="113"/>
      <c r="CX32" s="113"/>
      <c r="CY32" s="113"/>
      <c r="CZ32" s="113"/>
      <c r="DA32" s="113"/>
      <c r="DB32" s="113"/>
      <c r="DC32" s="102"/>
      <c r="DD32" s="101"/>
      <c r="DE32" s="113"/>
      <c r="DF32" s="113"/>
      <c r="DG32" s="113"/>
      <c r="DH32" s="113"/>
      <c r="DI32" s="113"/>
      <c r="DJ32" s="113"/>
      <c r="DK32" s="113"/>
      <c r="DL32" s="113"/>
      <c r="DM32" s="113"/>
      <c r="DN32" s="102"/>
      <c r="DO32" s="101"/>
      <c r="DP32" s="113"/>
      <c r="DQ32" s="113"/>
      <c r="DR32" s="113"/>
      <c r="DS32" s="113"/>
      <c r="DT32" s="113"/>
      <c r="DU32" s="113"/>
      <c r="DV32" s="113"/>
      <c r="DW32" s="113"/>
      <c r="DX32" s="113"/>
      <c r="DY32" s="102"/>
      <c r="DZ32" s="101"/>
      <c r="EA32" s="113"/>
      <c r="EB32" s="113"/>
      <c r="EC32" s="113"/>
      <c r="ED32" s="113"/>
      <c r="EE32" s="113"/>
      <c r="EF32" s="113"/>
      <c r="EG32" s="113"/>
      <c r="EH32" s="113"/>
      <c r="EI32" s="113"/>
      <c r="EJ32" s="102"/>
      <c r="EK32" s="101"/>
      <c r="EL32" s="113"/>
      <c r="EM32" s="113"/>
      <c r="EN32" s="113"/>
      <c r="EO32" s="113"/>
      <c r="EP32" s="113"/>
      <c r="EQ32" s="113"/>
      <c r="ER32" s="113"/>
      <c r="ES32" s="113"/>
    </row>
    <row r="33" spans="1:149" ht="15" customHeight="1" x14ac:dyDescent="0.25">
      <c r="A33" s="273" t="s">
        <v>27</v>
      </c>
      <c r="B33" s="210" t="s">
        <v>280</v>
      </c>
      <c r="C33" s="94" t="s">
        <v>269</v>
      </c>
      <c r="D33" s="108">
        <v>22</v>
      </c>
      <c r="E33" s="77">
        <v>4</v>
      </c>
      <c r="F33" s="108">
        <v>2</v>
      </c>
      <c r="G33" s="108">
        <v>41</v>
      </c>
      <c r="H33" s="118">
        <v>548</v>
      </c>
      <c r="I33" s="81">
        <v>548</v>
      </c>
      <c r="J33" s="78">
        <v>1030</v>
      </c>
      <c r="K33" s="78">
        <v>2</v>
      </c>
      <c r="L33" s="108">
        <f>H33*K33</f>
        <v>1096</v>
      </c>
      <c r="M33" s="108">
        <f>I33*K33</f>
        <v>1096</v>
      </c>
      <c r="N33" s="77">
        <f>J33*K33</f>
        <v>2060</v>
      </c>
      <c r="O33" s="122" t="s">
        <v>285</v>
      </c>
      <c r="P33" s="94" t="s">
        <v>269</v>
      </c>
      <c r="Q33" s="108">
        <v>22</v>
      </c>
      <c r="R33" s="77">
        <v>4</v>
      </c>
      <c r="S33" s="108">
        <v>2</v>
      </c>
      <c r="T33" s="108">
        <v>40</v>
      </c>
      <c r="U33" s="118">
        <v>548</v>
      </c>
      <c r="V33" s="81">
        <v>548</v>
      </c>
      <c r="W33" s="78">
        <v>1030</v>
      </c>
      <c r="X33" s="78">
        <v>2</v>
      </c>
      <c r="Y33" s="108">
        <v>1096</v>
      </c>
      <c r="Z33" s="108">
        <v>1096</v>
      </c>
      <c r="AA33" s="77">
        <v>2060</v>
      </c>
      <c r="AB33" s="122" t="s">
        <v>285</v>
      </c>
      <c r="AC33" s="94" t="s">
        <v>269</v>
      </c>
      <c r="AD33" s="108">
        <v>22</v>
      </c>
      <c r="AE33" s="77">
        <v>4</v>
      </c>
      <c r="AF33" s="108">
        <v>2</v>
      </c>
      <c r="AG33" s="108">
        <v>39</v>
      </c>
      <c r="AH33" s="118">
        <v>548</v>
      </c>
      <c r="AI33" s="81">
        <v>548</v>
      </c>
      <c r="AJ33" s="78">
        <v>1030</v>
      </c>
      <c r="AK33" s="78">
        <v>2</v>
      </c>
      <c r="AL33" s="108">
        <v>1096</v>
      </c>
      <c r="AM33" s="108">
        <v>1096</v>
      </c>
      <c r="AN33" s="77">
        <v>2060</v>
      </c>
      <c r="AO33" s="122" t="s">
        <v>285</v>
      </c>
      <c r="AP33" s="94" t="s">
        <v>269</v>
      </c>
      <c r="AQ33" s="108">
        <v>14</v>
      </c>
      <c r="AR33" s="77">
        <v>6</v>
      </c>
      <c r="AS33" s="108">
        <v>2</v>
      </c>
      <c r="AT33" s="108">
        <v>38</v>
      </c>
      <c r="AU33" s="118">
        <v>548</v>
      </c>
      <c r="AV33" s="78">
        <v>1030</v>
      </c>
      <c r="AW33" s="78">
        <v>2</v>
      </c>
      <c r="AX33" s="78">
        <v>1096</v>
      </c>
      <c r="AY33" s="119">
        <v>2060</v>
      </c>
      <c r="AZ33" s="271" t="s">
        <v>143</v>
      </c>
      <c r="BA33" s="94" t="s">
        <v>194</v>
      </c>
      <c r="BB33" s="108">
        <v>14</v>
      </c>
      <c r="BC33" s="77">
        <v>6</v>
      </c>
      <c r="BD33" s="108">
        <v>2</v>
      </c>
      <c r="BE33" s="108">
        <v>35</v>
      </c>
      <c r="BF33" s="118">
        <v>548</v>
      </c>
      <c r="BG33" s="78">
        <v>1030</v>
      </c>
      <c r="BH33" s="78">
        <v>2</v>
      </c>
      <c r="BI33" s="78">
        <v>1096</v>
      </c>
      <c r="BJ33" s="119">
        <v>2060</v>
      </c>
      <c r="BK33" s="120" t="s">
        <v>143</v>
      </c>
      <c r="BL33" s="94" t="s">
        <v>194</v>
      </c>
      <c r="BM33" s="108">
        <v>14</v>
      </c>
      <c r="BN33" s="77">
        <v>6</v>
      </c>
      <c r="BO33" s="108">
        <v>2</v>
      </c>
      <c r="BP33" s="108">
        <v>35</v>
      </c>
      <c r="BQ33" s="118">
        <v>548</v>
      </c>
      <c r="BR33" s="78">
        <v>1030</v>
      </c>
      <c r="BS33" s="78">
        <v>2</v>
      </c>
      <c r="BT33" s="78">
        <v>1096</v>
      </c>
      <c r="BU33" s="119">
        <v>2060</v>
      </c>
      <c r="BV33" s="120" t="s">
        <v>143</v>
      </c>
      <c r="BW33" s="94" t="s">
        <v>194</v>
      </c>
      <c r="BX33" s="108">
        <v>14</v>
      </c>
      <c r="BY33" s="77">
        <v>6</v>
      </c>
      <c r="BZ33" s="108">
        <v>2</v>
      </c>
      <c r="CA33" s="108">
        <v>35</v>
      </c>
      <c r="CB33" s="118">
        <v>548</v>
      </c>
      <c r="CC33" s="78">
        <v>1030</v>
      </c>
      <c r="CD33" s="78">
        <v>2</v>
      </c>
      <c r="CE33" s="78">
        <v>1096</v>
      </c>
      <c r="CF33" s="119">
        <v>2060</v>
      </c>
      <c r="CG33" s="120" t="s">
        <v>143</v>
      </c>
      <c r="CH33" s="94">
        <v>14</v>
      </c>
      <c r="CI33" s="108">
        <v>6</v>
      </c>
      <c r="CJ33" s="77">
        <v>2</v>
      </c>
      <c r="CK33" s="108">
        <v>34</v>
      </c>
      <c r="CL33" s="108">
        <v>548</v>
      </c>
      <c r="CM33" s="118">
        <v>1030</v>
      </c>
      <c r="CN33" s="78">
        <v>2</v>
      </c>
      <c r="CO33" s="78">
        <v>1096</v>
      </c>
      <c r="CP33" s="78">
        <v>2060</v>
      </c>
      <c r="CQ33" s="119" t="s">
        <v>143</v>
      </c>
      <c r="CR33" s="120">
        <v>14</v>
      </c>
      <c r="CS33" s="94">
        <v>6</v>
      </c>
      <c r="CT33" s="108">
        <v>2</v>
      </c>
      <c r="CU33" s="77">
        <v>548</v>
      </c>
      <c r="CV33" s="108">
        <v>1030</v>
      </c>
      <c r="CW33" s="108">
        <v>2</v>
      </c>
      <c r="CX33" s="118">
        <v>1096</v>
      </c>
      <c r="CY33" s="78">
        <v>2060</v>
      </c>
      <c r="CZ33" s="78" t="s">
        <v>143</v>
      </c>
      <c r="DA33" s="78">
        <v>23</v>
      </c>
      <c r="DB33" s="119">
        <v>4</v>
      </c>
      <c r="DC33" s="120">
        <v>2</v>
      </c>
      <c r="DD33" s="94">
        <v>548</v>
      </c>
      <c r="DE33" s="108">
        <v>1030</v>
      </c>
      <c r="DF33" s="77">
        <v>2</v>
      </c>
      <c r="DG33" s="108">
        <v>1096</v>
      </c>
      <c r="DH33" s="108">
        <v>2060</v>
      </c>
      <c r="DI33" s="118" t="s">
        <v>143</v>
      </c>
      <c r="DJ33" s="78">
        <v>24</v>
      </c>
      <c r="DK33" s="78">
        <v>4</v>
      </c>
      <c r="DL33" s="78">
        <v>2</v>
      </c>
      <c r="DM33" s="119">
        <v>548</v>
      </c>
      <c r="DN33" s="120">
        <v>1030</v>
      </c>
      <c r="DO33" s="94">
        <v>2</v>
      </c>
      <c r="DP33" s="108">
        <v>1096</v>
      </c>
      <c r="DQ33" s="77">
        <v>2060</v>
      </c>
      <c r="DR33" s="108" t="s">
        <v>139</v>
      </c>
      <c r="DS33" s="108">
        <v>24</v>
      </c>
      <c r="DT33" s="118">
        <v>4</v>
      </c>
      <c r="DU33" s="78">
        <v>2</v>
      </c>
      <c r="DV33" s="78">
        <v>548</v>
      </c>
      <c r="DW33" s="78">
        <v>1030</v>
      </c>
      <c r="DX33" s="119">
        <v>2</v>
      </c>
      <c r="DY33" s="120">
        <v>1096</v>
      </c>
      <c r="DZ33" s="94">
        <v>2060</v>
      </c>
      <c r="EA33" s="108" t="s">
        <v>139</v>
      </c>
      <c r="EB33" s="77">
        <v>37</v>
      </c>
      <c r="EC33" s="108">
        <v>4</v>
      </c>
      <c r="ED33" s="108">
        <v>2</v>
      </c>
      <c r="EE33" s="118">
        <v>548</v>
      </c>
      <c r="EF33" s="78">
        <v>1030</v>
      </c>
      <c r="EG33" s="78">
        <v>2</v>
      </c>
      <c r="EH33" s="78">
        <v>1096</v>
      </c>
      <c r="EI33" s="119">
        <v>2060</v>
      </c>
      <c r="EJ33" s="120" t="s">
        <v>139</v>
      </c>
      <c r="EK33" s="94">
        <v>37</v>
      </c>
      <c r="EL33" s="108">
        <v>6</v>
      </c>
      <c r="EM33" s="77">
        <v>2</v>
      </c>
      <c r="EN33" s="108">
        <v>528</v>
      </c>
      <c r="EO33" s="108">
        <v>956</v>
      </c>
      <c r="EP33" s="118">
        <v>2</v>
      </c>
      <c r="EQ33" s="78">
        <v>1056</v>
      </c>
      <c r="ER33" s="78">
        <v>1912</v>
      </c>
      <c r="ES33" s="78" t="s">
        <v>139</v>
      </c>
    </row>
    <row r="34" spans="1:149" ht="15" customHeight="1" x14ac:dyDescent="0.25">
      <c r="A34" s="274"/>
      <c r="B34" s="211" t="s">
        <v>281</v>
      </c>
      <c r="C34" s="94" t="s">
        <v>269</v>
      </c>
      <c r="D34" s="108">
        <v>10</v>
      </c>
      <c r="E34" s="77">
        <v>6</v>
      </c>
      <c r="F34" s="108">
        <v>2</v>
      </c>
      <c r="G34" s="108">
        <v>41</v>
      </c>
      <c r="H34" s="118">
        <v>876</v>
      </c>
      <c r="I34" s="81">
        <v>876</v>
      </c>
      <c r="J34" s="78">
        <v>1650</v>
      </c>
      <c r="K34" s="78">
        <v>1</v>
      </c>
      <c r="L34" s="108">
        <f t="shared" ref="L34:L39" si="0">H34*K34</f>
        <v>876</v>
      </c>
      <c r="M34" s="108">
        <f t="shared" ref="M34:M39" si="1">I34*K34</f>
        <v>876</v>
      </c>
      <c r="N34" s="77">
        <f t="shared" ref="N34:N39" si="2">J34*K34</f>
        <v>1650</v>
      </c>
      <c r="O34" s="120" t="s">
        <v>143</v>
      </c>
      <c r="P34" s="94" t="s">
        <v>269</v>
      </c>
      <c r="Q34" s="108">
        <v>26</v>
      </c>
      <c r="R34" s="77">
        <v>6</v>
      </c>
      <c r="S34" s="108">
        <v>2</v>
      </c>
      <c r="T34" s="108">
        <v>40</v>
      </c>
      <c r="U34" s="118">
        <v>876</v>
      </c>
      <c r="V34" s="81">
        <v>876</v>
      </c>
      <c r="W34" s="78">
        <v>1650</v>
      </c>
      <c r="X34" s="78">
        <v>2</v>
      </c>
      <c r="Y34" s="108">
        <v>1752</v>
      </c>
      <c r="Z34" s="108">
        <v>1752</v>
      </c>
      <c r="AA34" s="77">
        <v>3300</v>
      </c>
      <c r="AB34" s="120" t="s">
        <v>139</v>
      </c>
      <c r="AC34" s="94" t="s">
        <v>269</v>
      </c>
      <c r="AD34" s="108">
        <v>26</v>
      </c>
      <c r="AE34" s="77">
        <v>6</v>
      </c>
      <c r="AF34" s="108">
        <v>2</v>
      </c>
      <c r="AG34" s="108">
        <v>39</v>
      </c>
      <c r="AH34" s="118">
        <v>876</v>
      </c>
      <c r="AI34" s="81">
        <v>876</v>
      </c>
      <c r="AJ34" s="78">
        <v>1650</v>
      </c>
      <c r="AK34" s="78">
        <v>2</v>
      </c>
      <c r="AL34" s="108">
        <v>1752</v>
      </c>
      <c r="AM34" s="108">
        <v>1752</v>
      </c>
      <c r="AN34" s="77">
        <v>3300</v>
      </c>
      <c r="AO34" s="120" t="s">
        <v>139</v>
      </c>
      <c r="AP34" s="94" t="s">
        <v>269</v>
      </c>
      <c r="AQ34" s="108">
        <v>22</v>
      </c>
      <c r="AR34" s="77">
        <v>4</v>
      </c>
      <c r="AS34" s="108">
        <v>2</v>
      </c>
      <c r="AT34" s="108">
        <v>38</v>
      </c>
      <c r="AU34" s="118">
        <v>876</v>
      </c>
      <c r="AV34" s="78">
        <v>1650</v>
      </c>
      <c r="AW34" s="78">
        <v>2</v>
      </c>
      <c r="AX34" s="78">
        <v>1752</v>
      </c>
      <c r="AY34" s="119">
        <v>3300</v>
      </c>
      <c r="AZ34" s="272"/>
      <c r="BA34" s="94" t="s">
        <v>194</v>
      </c>
      <c r="BB34" s="108">
        <v>22</v>
      </c>
      <c r="BC34" s="77">
        <v>4</v>
      </c>
      <c r="BD34" s="108">
        <v>2</v>
      </c>
      <c r="BE34" s="108">
        <v>35</v>
      </c>
      <c r="BF34" s="118">
        <v>876</v>
      </c>
      <c r="BG34" s="78">
        <v>1650</v>
      </c>
      <c r="BH34" s="78">
        <v>2</v>
      </c>
      <c r="BI34" s="78">
        <v>1752</v>
      </c>
      <c r="BJ34" s="119">
        <v>3300</v>
      </c>
      <c r="BK34" s="120"/>
      <c r="BL34" s="94" t="s">
        <v>194</v>
      </c>
      <c r="BM34" s="108">
        <v>22</v>
      </c>
      <c r="BN34" s="77">
        <v>4</v>
      </c>
      <c r="BO34" s="108">
        <v>2</v>
      </c>
      <c r="BP34" s="108">
        <v>35</v>
      </c>
      <c r="BQ34" s="118">
        <v>876</v>
      </c>
      <c r="BR34" s="78">
        <v>1650</v>
      </c>
      <c r="BS34" s="78">
        <v>2</v>
      </c>
      <c r="BT34" s="78">
        <v>1752</v>
      </c>
      <c r="BU34" s="119">
        <v>3300</v>
      </c>
      <c r="BV34" s="120"/>
      <c r="BW34" s="94" t="s">
        <v>194</v>
      </c>
      <c r="BX34" s="108">
        <v>22</v>
      </c>
      <c r="BY34" s="77">
        <v>4</v>
      </c>
      <c r="BZ34" s="108">
        <v>2</v>
      </c>
      <c r="CA34" s="108">
        <v>35</v>
      </c>
      <c r="CB34" s="118">
        <v>876</v>
      </c>
      <c r="CC34" s="78">
        <v>1650</v>
      </c>
      <c r="CD34" s="78">
        <v>2</v>
      </c>
      <c r="CE34" s="78">
        <v>1752</v>
      </c>
      <c r="CF34" s="119">
        <v>3300</v>
      </c>
      <c r="CG34" s="120"/>
      <c r="CH34" s="94">
        <v>22</v>
      </c>
      <c r="CI34" s="108">
        <v>4</v>
      </c>
      <c r="CJ34" s="77">
        <v>2</v>
      </c>
      <c r="CK34" s="108">
        <v>34</v>
      </c>
      <c r="CL34" s="108">
        <v>876</v>
      </c>
      <c r="CM34" s="118">
        <v>1650</v>
      </c>
      <c r="CN34" s="78">
        <v>2</v>
      </c>
      <c r="CO34" s="78">
        <v>1752</v>
      </c>
      <c r="CP34" s="78">
        <v>3300</v>
      </c>
      <c r="CQ34" s="119"/>
      <c r="CR34" s="120">
        <v>22</v>
      </c>
      <c r="CS34" s="94">
        <v>4</v>
      </c>
      <c r="CT34" s="108">
        <v>2</v>
      </c>
      <c r="CU34" s="77">
        <v>876</v>
      </c>
      <c r="CV34" s="108">
        <v>1650</v>
      </c>
      <c r="CW34" s="108">
        <v>2</v>
      </c>
      <c r="CX34" s="118">
        <v>1752</v>
      </c>
      <c r="CY34" s="78">
        <v>3300</v>
      </c>
      <c r="CZ34" s="78"/>
      <c r="DA34" s="78">
        <v>29</v>
      </c>
      <c r="DB34" s="119">
        <v>6</v>
      </c>
      <c r="DC34" s="120">
        <v>2</v>
      </c>
      <c r="DD34" s="94">
        <v>876</v>
      </c>
      <c r="DE34" s="108">
        <v>1650</v>
      </c>
      <c r="DF34" s="77">
        <v>2</v>
      </c>
      <c r="DG34" s="108">
        <v>1752</v>
      </c>
      <c r="DH34" s="108">
        <v>3300</v>
      </c>
      <c r="DI34" s="118"/>
      <c r="DJ34" s="78">
        <v>29</v>
      </c>
      <c r="DK34" s="78">
        <v>6</v>
      </c>
      <c r="DL34" s="78">
        <v>2</v>
      </c>
      <c r="DM34" s="119">
        <v>876</v>
      </c>
      <c r="DN34" s="120">
        <v>1650</v>
      </c>
      <c r="DO34" s="94">
        <v>2</v>
      </c>
      <c r="DP34" s="108">
        <v>1752</v>
      </c>
      <c r="DQ34" s="77">
        <v>3300</v>
      </c>
      <c r="DR34" s="108"/>
      <c r="DS34" s="108">
        <v>30</v>
      </c>
      <c r="DT34" s="118">
        <v>6</v>
      </c>
      <c r="DU34" s="78">
        <v>2</v>
      </c>
      <c r="DV34" s="78">
        <v>876</v>
      </c>
      <c r="DW34" s="78">
        <v>1650</v>
      </c>
      <c r="DX34" s="119">
        <v>2</v>
      </c>
      <c r="DY34" s="120">
        <v>1752</v>
      </c>
      <c r="DZ34" s="94">
        <v>3300</v>
      </c>
      <c r="EA34" s="108"/>
      <c r="EB34" s="77">
        <v>15</v>
      </c>
      <c r="EC34" s="108">
        <v>6</v>
      </c>
      <c r="ED34" s="108">
        <v>2</v>
      </c>
      <c r="EE34" s="118">
        <v>876</v>
      </c>
      <c r="EF34" s="78">
        <v>1650</v>
      </c>
      <c r="EG34" s="78">
        <v>2</v>
      </c>
      <c r="EH34" s="78">
        <v>1752</v>
      </c>
      <c r="EI34" s="119">
        <v>3300</v>
      </c>
      <c r="EJ34" s="120"/>
      <c r="EK34" s="94">
        <v>15</v>
      </c>
      <c r="EL34" s="108">
        <v>4</v>
      </c>
      <c r="EM34" s="77">
        <v>2</v>
      </c>
      <c r="EN34" s="108">
        <v>856</v>
      </c>
      <c r="EO34" s="108">
        <v>1536</v>
      </c>
      <c r="EP34" s="118">
        <v>2</v>
      </c>
      <c r="EQ34" s="78">
        <v>1712</v>
      </c>
      <c r="ER34" s="78">
        <v>3072</v>
      </c>
      <c r="ES34" s="78"/>
    </row>
    <row r="35" spans="1:149" ht="15" customHeight="1" x14ac:dyDescent="0.25">
      <c r="A35" s="192" t="s">
        <v>31</v>
      </c>
      <c r="B35" s="209" t="s">
        <v>280</v>
      </c>
      <c r="C35" s="94" t="s">
        <v>269</v>
      </c>
      <c r="D35" s="108">
        <v>57</v>
      </c>
      <c r="E35" s="77">
        <v>4</v>
      </c>
      <c r="F35" s="108">
        <v>2</v>
      </c>
      <c r="G35" s="108">
        <v>39</v>
      </c>
      <c r="H35" s="118">
        <v>540</v>
      </c>
      <c r="I35" s="81">
        <v>540</v>
      </c>
      <c r="J35" s="78">
        <v>1002</v>
      </c>
      <c r="K35" s="78">
        <v>2</v>
      </c>
      <c r="L35" s="108">
        <f t="shared" si="0"/>
        <v>1080</v>
      </c>
      <c r="M35" s="108">
        <f t="shared" si="1"/>
        <v>1080</v>
      </c>
      <c r="N35" s="77">
        <f t="shared" si="2"/>
        <v>2004</v>
      </c>
      <c r="O35" s="120" t="s">
        <v>140</v>
      </c>
      <c r="P35" s="94" t="s">
        <v>269</v>
      </c>
      <c r="Q35" s="108">
        <v>57</v>
      </c>
      <c r="R35" s="77">
        <v>4</v>
      </c>
      <c r="S35" s="108">
        <v>2</v>
      </c>
      <c r="T35" s="108">
        <v>38</v>
      </c>
      <c r="U35" s="118">
        <v>540</v>
      </c>
      <c r="V35" s="81">
        <v>540</v>
      </c>
      <c r="W35" s="78">
        <v>1002</v>
      </c>
      <c r="X35" s="78">
        <v>2</v>
      </c>
      <c r="Y35" s="108">
        <v>1080</v>
      </c>
      <c r="Z35" s="108">
        <v>1080</v>
      </c>
      <c r="AA35" s="77">
        <v>2004</v>
      </c>
      <c r="AB35" s="120" t="s">
        <v>140</v>
      </c>
      <c r="AC35" s="94" t="s">
        <v>269</v>
      </c>
      <c r="AD35" s="108">
        <v>57</v>
      </c>
      <c r="AE35" s="77">
        <v>4</v>
      </c>
      <c r="AF35" s="108">
        <v>2</v>
      </c>
      <c r="AG35" s="108">
        <v>37</v>
      </c>
      <c r="AH35" s="118">
        <v>540</v>
      </c>
      <c r="AI35" s="81">
        <v>540</v>
      </c>
      <c r="AJ35" s="78">
        <v>1002</v>
      </c>
      <c r="AK35" s="78">
        <v>2</v>
      </c>
      <c r="AL35" s="108">
        <v>1080</v>
      </c>
      <c r="AM35" s="108">
        <v>1080</v>
      </c>
      <c r="AN35" s="77">
        <v>2004</v>
      </c>
      <c r="AO35" s="120" t="s">
        <v>140</v>
      </c>
      <c r="AP35" s="94" t="s">
        <v>269</v>
      </c>
      <c r="AQ35" s="108">
        <v>57</v>
      </c>
      <c r="AR35" s="77">
        <v>4</v>
      </c>
      <c r="AS35" s="108">
        <v>2</v>
      </c>
      <c r="AT35" s="108">
        <v>36</v>
      </c>
      <c r="AU35" s="118">
        <v>540</v>
      </c>
      <c r="AV35" s="78">
        <v>1002</v>
      </c>
      <c r="AW35" s="78">
        <v>2</v>
      </c>
      <c r="AX35" s="78">
        <v>1080</v>
      </c>
      <c r="AY35" s="119">
        <v>2004</v>
      </c>
      <c r="AZ35" s="120" t="s">
        <v>184</v>
      </c>
      <c r="BA35" s="94" t="s">
        <v>194</v>
      </c>
      <c r="BB35" s="108">
        <v>57</v>
      </c>
      <c r="BC35" s="77">
        <v>4</v>
      </c>
      <c r="BD35" s="108">
        <v>2</v>
      </c>
      <c r="BE35" s="108">
        <v>33</v>
      </c>
      <c r="BF35" s="118">
        <v>540</v>
      </c>
      <c r="BG35" s="78">
        <v>1002</v>
      </c>
      <c r="BH35" s="78">
        <v>2</v>
      </c>
      <c r="BI35" s="78">
        <v>1080</v>
      </c>
      <c r="BJ35" s="119">
        <v>2004</v>
      </c>
      <c r="BK35" s="120" t="s">
        <v>184</v>
      </c>
      <c r="BL35" s="94" t="s">
        <v>194</v>
      </c>
      <c r="BM35" s="108">
        <v>57</v>
      </c>
      <c r="BN35" s="77">
        <v>4</v>
      </c>
      <c r="BO35" s="108">
        <v>2</v>
      </c>
      <c r="BP35" s="108">
        <v>33</v>
      </c>
      <c r="BQ35" s="118">
        <v>540</v>
      </c>
      <c r="BR35" s="78">
        <v>1002</v>
      </c>
      <c r="BS35" s="78">
        <v>2</v>
      </c>
      <c r="BT35" s="78">
        <v>1080</v>
      </c>
      <c r="BU35" s="119">
        <v>2004</v>
      </c>
      <c r="BV35" s="120" t="s">
        <v>184</v>
      </c>
      <c r="BW35" s="94" t="s">
        <v>194</v>
      </c>
      <c r="BX35" s="108">
        <v>55</v>
      </c>
      <c r="BY35" s="77">
        <v>4</v>
      </c>
      <c r="BZ35" s="108">
        <v>2</v>
      </c>
      <c r="CA35" s="108">
        <v>33</v>
      </c>
      <c r="CB35" s="118">
        <v>540</v>
      </c>
      <c r="CC35" s="78">
        <v>1002</v>
      </c>
      <c r="CD35" s="78">
        <v>2</v>
      </c>
      <c r="CE35" s="78">
        <v>1080</v>
      </c>
      <c r="CF35" s="119">
        <v>2004</v>
      </c>
      <c r="CG35" s="120" t="s">
        <v>184</v>
      </c>
      <c r="CH35" s="94">
        <v>55</v>
      </c>
      <c r="CI35" s="108">
        <v>4</v>
      </c>
      <c r="CJ35" s="77">
        <v>2</v>
      </c>
      <c r="CK35" s="108">
        <v>32</v>
      </c>
      <c r="CL35" s="108">
        <v>540</v>
      </c>
      <c r="CM35" s="118">
        <v>1002</v>
      </c>
      <c r="CN35" s="78">
        <v>2</v>
      </c>
      <c r="CO35" s="78">
        <v>1080</v>
      </c>
      <c r="CP35" s="78">
        <v>2004</v>
      </c>
      <c r="CQ35" s="119" t="s">
        <v>184</v>
      </c>
      <c r="CR35" s="120">
        <v>55</v>
      </c>
      <c r="CS35" s="94">
        <v>4</v>
      </c>
      <c r="CT35" s="108">
        <v>2</v>
      </c>
      <c r="CU35" s="77">
        <v>540</v>
      </c>
      <c r="CV35" s="108">
        <v>1002</v>
      </c>
      <c r="CW35" s="108">
        <v>2</v>
      </c>
      <c r="CX35" s="118">
        <v>1080</v>
      </c>
      <c r="CY35" s="78">
        <v>2004</v>
      </c>
      <c r="CZ35" s="78" t="s">
        <v>184</v>
      </c>
      <c r="DA35" s="78">
        <v>57</v>
      </c>
      <c r="DB35" s="119">
        <v>4</v>
      </c>
      <c r="DC35" s="120">
        <v>2</v>
      </c>
      <c r="DD35" s="94">
        <v>540</v>
      </c>
      <c r="DE35" s="108">
        <v>1002</v>
      </c>
      <c r="DF35" s="77">
        <v>2</v>
      </c>
      <c r="DG35" s="108">
        <v>1080</v>
      </c>
      <c r="DH35" s="108">
        <v>2004</v>
      </c>
      <c r="DI35" s="118" t="s">
        <v>184</v>
      </c>
      <c r="DJ35" s="78">
        <v>58</v>
      </c>
      <c r="DK35" s="78">
        <v>4</v>
      </c>
      <c r="DL35" s="78">
        <v>2</v>
      </c>
      <c r="DM35" s="119">
        <v>540</v>
      </c>
      <c r="DN35" s="120">
        <v>1002</v>
      </c>
      <c r="DO35" s="94">
        <v>2</v>
      </c>
      <c r="DP35" s="108">
        <v>1080</v>
      </c>
      <c r="DQ35" s="77">
        <v>2004</v>
      </c>
      <c r="DR35" s="108" t="s">
        <v>140</v>
      </c>
      <c r="DS35" s="108">
        <v>58</v>
      </c>
      <c r="DT35" s="118">
        <v>4</v>
      </c>
      <c r="DU35" s="78">
        <v>2</v>
      </c>
      <c r="DV35" s="78">
        <v>540</v>
      </c>
      <c r="DW35" s="78">
        <v>1002</v>
      </c>
      <c r="DX35" s="119">
        <v>2</v>
      </c>
      <c r="DY35" s="120">
        <v>1080</v>
      </c>
      <c r="DZ35" s="94">
        <v>2004</v>
      </c>
      <c r="EA35" s="108" t="s">
        <v>140</v>
      </c>
      <c r="EB35" s="77">
        <v>58</v>
      </c>
      <c r="EC35" s="108">
        <v>4</v>
      </c>
      <c r="ED35" s="108">
        <v>2</v>
      </c>
      <c r="EE35" s="118">
        <v>540</v>
      </c>
      <c r="EF35" s="78">
        <v>1002</v>
      </c>
      <c r="EG35" s="78">
        <v>2</v>
      </c>
      <c r="EH35" s="78">
        <v>1080</v>
      </c>
      <c r="EI35" s="119">
        <v>2004</v>
      </c>
      <c r="EJ35" s="120" t="s">
        <v>140</v>
      </c>
      <c r="EK35" s="94">
        <v>58</v>
      </c>
      <c r="EL35" s="108">
        <v>4</v>
      </c>
      <c r="EM35" s="77">
        <v>2</v>
      </c>
      <c r="EN35" s="108">
        <v>528</v>
      </c>
      <c r="EO35" s="108">
        <v>944</v>
      </c>
      <c r="EP35" s="118">
        <v>2</v>
      </c>
      <c r="EQ35" s="78">
        <v>1056</v>
      </c>
      <c r="ER35" s="78">
        <v>1888</v>
      </c>
      <c r="ES35" s="78" t="s">
        <v>140</v>
      </c>
    </row>
    <row r="36" spans="1:149" ht="15" customHeight="1" x14ac:dyDescent="0.25">
      <c r="A36" s="273" t="s">
        <v>32</v>
      </c>
      <c r="B36" s="210" t="s">
        <v>280</v>
      </c>
      <c r="C36" s="94" t="s">
        <v>269</v>
      </c>
      <c r="D36" s="108">
        <v>82</v>
      </c>
      <c r="E36" s="77">
        <v>4</v>
      </c>
      <c r="F36" s="108">
        <v>2</v>
      </c>
      <c r="G36" s="108">
        <v>32</v>
      </c>
      <c r="H36" s="118">
        <v>568</v>
      </c>
      <c r="I36" s="81">
        <v>568</v>
      </c>
      <c r="J36" s="78">
        <v>988</v>
      </c>
      <c r="K36" s="78">
        <v>2</v>
      </c>
      <c r="L36" s="108">
        <f t="shared" si="0"/>
        <v>1136</v>
      </c>
      <c r="M36" s="108">
        <f t="shared" si="1"/>
        <v>1136</v>
      </c>
      <c r="N36" s="77">
        <f t="shared" si="2"/>
        <v>1976</v>
      </c>
      <c r="O36" s="120" t="s">
        <v>286</v>
      </c>
      <c r="P36" s="94" t="s">
        <v>269</v>
      </c>
      <c r="Q36" s="108">
        <v>66</v>
      </c>
      <c r="R36" s="77">
        <v>4</v>
      </c>
      <c r="S36" s="108">
        <v>2</v>
      </c>
      <c r="T36" s="108">
        <v>31</v>
      </c>
      <c r="U36" s="118">
        <v>568</v>
      </c>
      <c r="V36" s="81">
        <v>568</v>
      </c>
      <c r="W36" s="78">
        <v>988</v>
      </c>
      <c r="X36" s="78">
        <v>2</v>
      </c>
      <c r="Y36" s="108">
        <v>1136</v>
      </c>
      <c r="Z36" s="108">
        <v>1136</v>
      </c>
      <c r="AA36" s="77">
        <v>1976</v>
      </c>
      <c r="AB36" s="120" t="s">
        <v>286</v>
      </c>
      <c r="AC36" s="94" t="s">
        <v>269</v>
      </c>
      <c r="AD36" s="108">
        <v>66</v>
      </c>
      <c r="AE36" s="77">
        <v>4</v>
      </c>
      <c r="AF36" s="108">
        <v>2</v>
      </c>
      <c r="AG36" s="108">
        <v>30</v>
      </c>
      <c r="AH36" s="118">
        <v>568</v>
      </c>
      <c r="AI36" s="81">
        <v>568</v>
      </c>
      <c r="AJ36" s="78">
        <v>988</v>
      </c>
      <c r="AK36" s="78">
        <v>2</v>
      </c>
      <c r="AL36" s="108">
        <v>1136</v>
      </c>
      <c r="AM36" s="108">
        <v>1136</v>
      </c>
      <c r="AN36" s="77">
        <v>1976</v>
      </c>
      <c r="AO36" s="120" t="s">
        <v>286</v>
      </c>
      <c r="AP36" s="94" t="s">
        <v>269</v>
      </c>
      <c r="AQ36" s="108">
        <v>66</v>
      </c>
      <c r="AR36" s="77">
        <v>5</v>
      </c>
      <c r="AS36" s="108">
        <v>2</v>
      </c>
      <c r="AT36" s="108">
        <v>29</v>
      </c>
      <c r="AU36" s="118">
        <v>760</v>
      </c>
      <c r="AV36" s="78">
        <v>1306</v>
      </c>
      <c r="AW36" s="78">
        <v>2</v>
      </c>
      <c r="AX36" s="78">
        <v>1520</v>
      </c>
      <c r="AY36" s="119">
        <v>2612</v>
      </c>
      <c r="AZ36" s="120" t="s">
        <v>196</v>
      </c>
      <c r="BA36" s="94" t="s">
        <v>194</v>
      </c>
      <c r="BB36" s="108">
        <v>66</v>
      </c>
      <c r="BC36" s="77">
        <v>5</v>
      </c>
      <c r="BD36" s="108">
        <v>2</v>
      </c>
      <c r="BE36" s="108">
        <v>26</v>
      </c>
      <c r="BF36" s="118">
        <v>760</v>
      </c>
      <c r="BG36" s="78">
        <v>1306</v>
      </c>
      <c r="BH36" s="78">
        <v>2</v>
      </c>
      <c r="BI36" s="78">
        <v>1520</v>
      </c>
      <c r="BJ36" s="119">
        <v>2612</v>
      </c>
      <c r="BK36" s="120" t="s">
        <v>196</v>
      </c>
      <c r="BL36" s="94" t="s">
        <v>194</v>
      </c>
      <c r="BM36" s="108">
        <v>66</v>
      </c>
      <c r="BN36" s="77">
        <v>5</v>
      </c>
      <c r="BO36" s="108">
        <v>2</v>
      </c>
      <c r="BP36" s="108">
        <v>26</v>
      </c>
      <c r="BQ36" s="118">
        <v>760</v>
      </c>
      <c r="BR36" s="78">
        <v>1306</v>
      </c>
      <c r="BS36" s="78">
        <v>2</v>
      </c>
      <c r="BT36" s="78">
        <v>1520</v>
      </c>
      <c r="BU36" s="119">
        <v>2612</v>
      </c>
      <c r="BV36" s="120" t="s">
        <v>196</v>
      </c>
      <c r="BW36" s="94" t="s">
        <v>194</v>
      </c>
      <c r="BX36" s="108">
        <v>63</v>
      </c>
      <c r="BY36" s="77">
        <v>5</v>
      </c>
      <c r="BZ36" s="108">
        <v>2</v>
      </c>
      <c r="CA36" s="108">
        <v>26</v>
      </c>
      <c r="CB36" s="118">
        <v>760</v>
      </c>
      <c r="CC36" s="78">
        <v>1306</v>
      </c>
      <c r="CD36" s="78">
        <v>2</v>
      </c>
      <c r="CE36" s="78">
        <v>1520</v>
      </c>
      <c r="CF36" s="119">
        <v>2612</v>
      </c>
      <c r="CG36" s="120" t="s">
        <v>196</v>
      </c>
      <c r="CH36" s="94">
        <v>63</v>
      </c>
      <c r="CI36" s="108">
        <v>5</v>
      </c>
      <c r="CJ36" s="77">
        <v>2</v>
      </c>
      <c r="CK36" s="108">
        <v>25</v>
      </c>
      <c r="CL36" s="108">
        <v>760</v>
      </c>
      <c r="CM36" s="118">
        <v>1306</v>
      </c>
      <c r="CN36" s="78">
        <v>2</v>
      </c>
      <c r="CO36" s="78">
        <v>1520</v>
      </c>
      <c r="CP36" s="78">
        <v>2612</v>
      </c>
      <c r="CQ36" s="119" t="s">
        <v>196</v>
      </c>
      <c r="CR36" s="120">
        <v>63</v>
      </c>
      <c r="CS36" s="94">
        <v>5</v>
      </c>
      <c r="CT36" s="108">
        <v>2</v>
      </c>
      <c r="CU36" s="77">
        <v>760</v>
      </c>
      <c r="CV36" s="108">
        <v>1306</v>
      </c>
      <c r="CW36" s="108">
        <v>2</v>
      </c>
      <c r="CX36" s="118">
        <v>1520</v>
      </c>
      <c r="CY36" s="78">
        <v>2612</v>
      </c>
      <c r="CZ36" s="78" t="s">
        <v>196</v>
      </c>
      <c r="DA36" s="78">
        <v>135</v>
      </c>
      <c r="DB36" s="119">
        <v>5</v>
      </c>
      <c r="DC36" s="120">
        <v>2</v>
      </c>
      <c r="DD36" s="94">
        <v>760</v>
      </c>
      <c r="DE36" s="108">
        <v>1306</v>
      </c>
      <c r="DF36" s="77">
        <v>2</v>
      </c>
      <c r="DG36" s="108">
        <v>1520</v>
      </c>
      <c r="DH36" s="108">
        <v>2612</v>
      </c>
      <c r="DI36" s="118" t="s">
        <v>196</v>
      </c>
      <c r="DJ36" s="78">
        <v>138</v>
      </c>
      <c r="DK36" s="78">
        <v>5</v>
      </c>
      <c r="DL36" s="78">
        <v>2</v>
      </c>
      <c r="DM36" s="119">
        <v>760</v>
      </c>
      <c r="DN36" s="120">
        <v>1306</v>
      </c>
      <c r="DO36" s="94">
        <v>2</v>
      </c>
      <c r="DP36" s="108">
        <v>1520</v>
      </c>
      <c r="DQ36" s="77">
        <v>2612</v>
      </c>
      <c r="DR36" s="108" t="s">
        <v>141</v>
      </c>
      <c r="DS36" s="108">
        <v>136</v>
      </c>
      <c r="DT36" s="118">
        <v>5</v>
      </c>
      <c r="DU36" s="78">
        <v>2</v>
      </c>
      <c r="DV36" s="78">
        <v>760</v>
      </c>
      <c r="DW36" s="78">
        <v>1306</v>
      </c>
      <c r="DX36" s="119">
        <v>2</v>
      </c>
      <c r="DY36" s="120">
        <v>1520</v>
      </c>
      <c r="DZ36" s="94">
        <v>2612</v>
      </c>
      <c r="EA36" s="108" t="s">
        <v>141</v>
      </c>
      <c r="EB36" s="77">
        <v>119</v>
      </c>
      <c r="EC36" s="108">
        <v>5</v>
      </c>
      <c r="ED36" s="108">
        <v>2</v>
      </c>
      <c r="EE36" s="118">
        <v>760</v>
      </c>
      <c r="EF36" s="78">
        <v>1306</v>
      </c>
      <c r="EG36" s="78">
        <v>2</v>
      </c>
      <c r="EH36" s="78">
        <v>1520</v>
      </c>
      <c r="EI36" s="119">
        <v>2612</v>
      </c>
      <c r="EJ36" s="120" t="s">
        <v>141</v>
      </c>
      <c r="EK36" s="94">
        <v>119</v>
      </c>
      <c r="EL36" s="108">
        <v>5</v>
      </c>
      <c r="EM36" s="77">
        <v>2</v>
      </c>
      <c r="EN36" s="108">
        <v>760</v>
      </c>
      <c r="EO36" s="108">
        <v>1330</v>
      </c>
      <c r="EP36" s="118">
        <v>2</v>
      </c>
      <c r="EQ36" s="78">
        <v>1520</v>
      </c>
      <c r="ER36" s="78">
        <v>2660</v>
      </c>
      <c r="ES36" s="78" t="s">
        <v>141</v>
      </c>
    </row>
    <row r="37" spans="1:149" ht="15" customHeight="1" x14ac:dyDescent="0.25">
      <c r="A37" s="274"/>
      <c r="B37" s="211" t="s">
        <v>282</v>
      </c>
      <c r="C37" s="94" t="s">
        <v>269</v>
      </c>
      <c r="D37" s="108">
        <v>118</v>
      </c>
      <c r="E37" s="77">
        <v>5</v>
      </c>
      <c r="F37" s="108">
        <v>2</v>
      </c>
      <c r="G37" s="108">
        <v>32</v>
      </c>
      <c r="H37" s="118">
        <v>760</v>
      </c>
      <c r="I37" s="81">
        <v>760</v>
      </c>
      <c r="J37" s="78">
        <v>1306</v>
      </c>
      <c r="K37" s="78">
        <v>2</v>
      </c>
      <c r="L37" s="108">
        <f t="shared" si="0"/>
        <v>1520</v>
      </c>
      <c r="M37" s="108">
        <f t="shared" si="1"/>
        <v>1520</v>
      </c>
      <c r="N37" s="77">
        <f t="shared" si="2"/>
        <v>2612</v>
      </c>
      <c r="O37" s="120" t="s">
        <v>185</v>
      </c>
      <c r="P37" s="94" t="s">
        <v>269</v>
      </c>
      <c r="Q37" s="108">
        <v>134</v>
      </c>
      <c r="R37" s="77">
        <v>5</v>
      </c>
      <c r="S37" s="108">
        <v>2</v>
      </c>
      <c r="T37" s="108">
        <v>31</v>
      </c>
      <c r="U37" s="118">
        <v>760</v>
      </c>
      <c r="V37" s="81">
        <v>760</v>
      </c>
      <c r="W37" s="78">
        <v>1306</v>
      </c>
      <c r="X37" s="78">
        <v>2</v>
      </c>
      <c r="Y37" s="108">
        <v>1520</v>
      </c>
      <c r="Z37" s="108">
        <v>1520</v>
      </c>
      <c r="AA37" s="77">
        <v>2612</v>
      </c>
      <c r="AB37" s="120" t="s">
        <v>185</v>
      </c>
      <c r="AC37" s="94" t="s">
        <v>269</v>
      </c>
      <c r="AD37" s="108">
        <v>134</v>
      </c>
      <c r="AE37" s="77">
        <v>5</v>
      </c>
      <c r="AF37" s="108">
        <v>2</v>
      </c>
      <c r="AG37" s="108">
        <v>30</v>
      </c>
      <c r="AH37" s="118">
        <v>760</v>
      </c>
      <c r="AI37" s="81">
        <v>760</v>
      </c>
      <c r="AJ37" s="78">
        <v>1306</v>
      </c>
      <c r="AK37" s="78">
        <v>2</v>
      </c>
      <c r="AL37" s="108">
        <v>1520</v>
      </c>
      <c r="AM37" s="108">
        <v>1520</v>
      </c>
      <c r="AN37" s="77">
        <v>2612</v>
      </c>
      <c r="AO37" s="120" t="s">
        <v>185</v>
      </c>
      <c r="AP37" s="94" t="s">
        <v>269</v>
      </c>
      <c r="AQ37" s="108">
        <v>134</v>
      </c>
      <c r="AR37" s="77">
        <v>5</v>
      </c>
      <c r="AS37" s="108">
        <v>2</v>
      </c>
      <c r="AT37" s="108">
        <v>29</v>
      </c>
      <c r="AU37" s="118">
        <v>568</v>
      </c>
      <c r="AV37" s="78">
        <v>988</v>
      </c>
      <c r="AW37" s="78">
        <v>2</v>
      </c>
      <c r="AX37" s="78">
        <v>1136</v>
      </c>
      <c r="AY37" s="119">
        <v>1976</v>
      </c>
      <c r="AZ37" s="120" t="s">
        <v>185</v>
      </c>
      <c r="BA37" s="94" t="s">
        <v>194</v>
      </c>
      <c r="BB37" s="108">
        <v>134</v>
      </c>
      <c r="BC37" s="77">
        <v>5</v>
      </c>
      <c r="BD37" s="108">
        <v>2</v>
      </c>
      <c r="BE37" s="108">
        <v>26</v>
      </c>
      <c r="BF37" s="118">
        <v>568</v>
      </c>
      <c r="BG37" s="78">
        <v>988</v>
      </c>
      <c r="BH37" s="78">
        <v>2</v>
      </c>
      <c r="BI37" s="78">
        <v>1136</v>
      </c>
      <c r="BJ37" s="119">
        <v>1976</v>
      </c>
      <c r="BK37" s="120" t="s">
        <v>185</v>
      </c>
      <c r="BL37" s="94" t="s">
        <v>194</v>
      </c>
      <c r="BM37" s="108">
        <v>134</v>
      </c>
      <c r="BN37" s="77">
        <v>5</v>
      </c>
      <c r="BO37" s="108">
        <v>2</v>
      </c>
      <c r="BP37" s="108">
        <v>26</v>
      </c>
      <c r="BQ37" s="118">
        <v>568</v>
      </c>
      <c r="BR37" s="78">
        <v>988</v>
      </c>
      <c r="BS37" s="78">
        <v>2</v>
      </c>
      <c r="BT37" s="78">
        <v>1136</v>
      </c>
      <c r="BU37" s="119">
        <v>1976</v>
      </c>
      <c r="BV37" s="120" t="s">
        <v>185</v>
      </c>
      <c r="BW37" s="94" t="s">
        <v>194</v>
      </c>
      <c r="BX37" s="108">
        <v>134</v>
      </c>
      <c r="BY37" s="77">
        <v>5</v>
      </c>
      <c r="BZ37" s="108">
        <v>2</v>
      </c>
      <c r="CA37" s="108">
        <v>26</v>
      </c>
      <c r="CB37" s="118">
        <v>568</v>
      </c>
      <c r="CC37" s="78">
        <v>988</v>
      </c>
      <c r="CD37" s="78">
        <v>2</v>
      </c>
      <c r="CE37" s="78">
        <v>1136</v>
      </c>
      <c r="CF37" s="119">
        <v>1976</v>
      </c>
      <c r="CG37" s="120" t="s">
        <v>185</v>
      </c>
      <c r="CH37" s="94">
        <v>134</v>
      </c>
      <c r="CI37" s="108">
        <v>5</v>
      </c>
      <c r="CJ37" s="77">
        <v>2</v>
      </c>
      <c r="CK37" s="108">
        <v>25</v>
      </c>
      <c r="CL37" s="108">
        <v>568</v>
      </c>
      <c r="CM37" s="118">
        <v>988</v>
      </c>
      <c r="CN37" s="78">
        <v>2</v>
      </c>
      <c r="CO37" s="78">
        <v>1136</v>
      </c>
      <c r="CP37" s="78">
        <v>1976</v>
      </c>
      <c r="CQ37" s="119" t="s">
        <v>185</v>
      </c>
      <c r="CR37" s="120">
        <v>134</v>
      </c>
      <c r="CS37" s="94">
        <v>5</v>
      </c>
      <c r="CT37" s="108">
        <v>2</v>
      </c>
      <c r="CU37" s="77">
        <v>568</v>
      </c>
      <c r="CV37" s="108">
        <v>988</v>
      </c>
      <c r="CW37" s="108">
        <v>2</v>
      </c>
      <c r="CX37" s="118">
        <v>1136</v>
      </c>
      <c r="CY37" s="78">
        <v>1976</v>
      </c>
      <c r="CZ37" s="78" t="s">
        <v>185</v>
      </c>
      <c r="DA37" s="78">
        <v>138</v>
      </c>
      <c r="DB37" s="119">
        <v>4</v>
      </c>
      <c r="DC37" s="120">
        <v>2</v>
      </c>
      <c r="DD37" s="94">
        <v>568</v>
      </c>
      <c r="DE37" s="108">
        <v>988</v>
      </c>
      <c r="DF37" s="77">
        <v>2</v>
      </c>
      <c r="DG37" s="108">
        <v>1136</v>
      </c>
      <c r="DH37" s="108">
        <v>1976</v>
      </c>
      <c r="DI37" s="118" t="s">
        <v>185</v>
      </c>
      <c r="DJ37" s="78">
        <v>60</v>
      </c>
      <c r="DK37" s="78">
        <v>4</v>
      </c>
      <c r="DL37" s="78">
        <v>2</v>
      </c>
      <c r="DM37" s="119">
        <v>568</v>
      </c>
      <c r="DN37" s="120">
        <v>988</v>
      </c>
      <c r="DO37" s="94">
        <v>2</v>
      </c>
      <c r="DP37" s="108">
        <v>1136</v>
      </c>
      <c r="DQ37" s="77">
        <v>1976</v>
      </c>
      <c r="DR37" s="108" t="s">
        <v>173</v>
      </c>
      <c r="DS37" s="108">
        <v>55</v>
      </c>
      <c r="DT37" s="118">
        <v>4</v>
      </c>
      <c r="DU37" s="78">
        <v>2</v>
      </c>
      <c r="DV37" s="78">
        <v>568</v>
      </c>
      <c r="DW37" s="78">
        <v>988</v>
      </c>
      <c r="DX37" s="119">
        <v>2</v>
      </c>
      <c r="DY37" s="120">
        <v>1136</v>
      </c>
      <c r="DZ37" s="94">
        <v>1976</v>
      </c>
      <c r="EA37" s="108" t="s">
        <v>173</v>
      </c>
      <c r="EB37" s="77">
        <v>72</v>
      </c>
      <c r="EC37" s="108">
        <v>4</v>
      </c>
      <c r="ED37" s="108">
        <v>2</v>
      </c>
      <c r="EE37" s="118">
        <v>568</v>
      </c>
      <c r="EF37" s="78">
        <v>988</v>
      </c>
      <c r="EG37" s="78">
        <v>2</v>
      </c>
      <c r="EH37" s="78">
        <v>1136</v>
      </c>
      <c r="EI37" s="119">
        <v>1976</v>
      </c>
      <c r="EJ37" s="120" t="s">
        <v>142</v>
      </c>
      <c r="EK37" s="94">
        <v>72</v>
      </c>
      <c r="EL37" s="108">
        <v>4</v>
      </c>
      <c r="EM37" s="77">
        <v>2</v>
      </c>
      <c r="EN37" s="108">
        <v>568</v>
      </c>
      <c r="EO37" s="108">
        <v>1004</v>
      </c>
      <c r="EP37" s="118">
        <v>2</v>
      </c>
      <c r="EQ37" s="78">
        <v>1136</v>
      </c>
      <c r="ER37" s="78">
        <v>2008</v>
      </c>
      <c r="ES37" s="78" t="s">
        <v>142</v>
      </c>
    </row>
    <row r="38" spans="1:149" ht="15" customHeight="1" x14ac:dyDescent="0.25">
      <c r="A38" s="192" t="s">
        <v>33</v>
      </c>
      <c r="B38" s="209" t="s">
        <v>280</v>
      </c>
      <c r="C38" s="94" t="s">
        <v>269</v>
      </c>
      <c r="D38" s="108">
        <v>54</v>
      </c>
      <c r="E38" s="77">
        <v>4</v>
      </c>
      <c r="F38" s="108">
        <v>2</v>
      </c>
      <c r="G38" s="108">
        <v>23</v>
      </c>
      <c r="H38" s="118">
        <v>500</v>
      </c>
      <c r="I38" s="81">
        <v>500</v>
      </c>
      <c r="J38" s="78">
        <v>872</v>
      </c>
      <c r="K38" s="78">
        <v>2</v>
      </c>
      <c r="L38" s="108">
        <f t="shared" si="0"/>
        <v>1000</v>
      </c>
      <c r="M38" s="108">
        <f t="shared" si="1"/>
        <v>1000</v>
      </c>
      <c r="N38" s="77">
        <f t="shared" si="2"/>
        <v>1744</v>
      </c>
      <c r="O38" s="120" t="s">
        <v>143</v>
      </c>
      <c r="P38" s="94" t="s">
        <v>269</v>
      </c>
      <c r="Q38" s="108">
        <v>54</v>
      </c>
      <c r="R38" s="77">
        <v>4</v>
      </c>
      <c r="S38" s="108">
        <v>2</v>
      </c>
      <c r="T38" s="108">
        <v>22</v>
      </c>
      <c r="U38" s="118">
        <v>500</v>
      </c>
      <c r="V38" s="81">
        <v>500</v>
      </c>
      <c r="W38" s="78">
        <v>872</v>
      </c>
      <c r="X38" s="78">
        <v>2</v>
      </c>
      <c r="Y38" s="108">
        <v>1000</v>
      </c>
      <c r="Z38" s="108">
        <v>1000</v>
      </c>
      <c r="AA38" s="77">
        <v>1744</v>
      </c>
      <c r="AB38" s="120" t="s">
        <v>143</v>
      </c>
      <c r="AC38" s="94" t="s">
        <v>269</v>
      </c>
      <c r="AD38" s="108">
        <v>54</v>
      </c>
      <c r="AE38" s="77">
        <v>4</v>
      </c>
      <c r="AF38" s="108">
        <v>2</v>
      </c>
      <c r="AG38" s="108">
        <v>21</v>
      </c>
      <c r="AH38" s="118">
        <v>500</v>
      </c>
      <c r="AI38" s="81">
        <v>500</v>
      </c>
      <c r="AJ38" s="78">
        <v>872</v>
      </c>
      <c r="AK38" s="78">
        <v>2</v>
      </c>
      <c r="AL38" s="108">
        <v>1000</v>
      </c>
      <c r="AM38" s="108">
        <v>1000</v>
      </c>
      <c r="AN38" s="77">
        <v>1744</v>
      </c>
      <c r="AO38" s="120" t="s">
        <v>143</v>
      </c>
      <c r="AP38" s="94" t="s">
        <v>269</v>
      </c>
      <c r="AQ38" s="108">
        <v>54</v>
      </c>
      <c r="AR38" s="77">
        <v>4</v>
      </c>
      <c r="AS38" s="108">
        <v>2</v>
      </c>
      <c r="AT38" s="108">
        <v>20</v>
      </c>
      <c r="AU38" s="118">
        <v>500</v>
      </c>
      <c r="AV38" s="78">
        <v>872</v>
      </c>
      <c r="AW38" s="78">
        <v>2</v>
      </c>
      <c r="AX38" s="78">
        <v>1000</v>
      </c>
      <c r="AY38" s="119">
        <v>1744</v>
      </c>
      <c r="AZ38" s="120" t="s">
        <v>143</v>
      </c>
      <c r="BA38" s="94" t="s">
        <v>194</v>
      </c>
      <c r="BB38" s="108">
        <v>54</v>
      </c>
      <c r="BC38" s="77">
        <v>4</v>
      </c>
      <c r="BD38" s="108">
        <v>2</v>
      </c>
      <c r="BE38" s="108">
        <v>17</v>
      </c>
      <c r="BF38" s="118">
        <v>500</v>
      </c>
      <c r="BG38" s="78">
        <v>872</v>
      </c>
      <c r="BH38" s="78">
        <v>2</v>
      </c>
      <c r="BI38" s="78">
        <v>1000</v>
      </c>
      <c r="BJ38" s="119">
        <v>1744</v>
      </c>
      <c r="BK38" s="120" t="s">
        <v>143</v>
      </c>
      <c r="BL38" s="94" t="s">
        <v>194</v>
      </c>
      <c r="BM38" s="108">
        <v>54</v>
      </c>
      <c r="BN38" s="77">
        <v>4</v>
      </c>
      <c r="BO38" s="108">
        <v>2</v>
      </c>
      <c r="BP38" s="108">
        <v>17</v>
      </c>
      <c r="BQ38" s="118">
        <v>500</v>
      </c>
      <c r="BR38" s="78">
        <v>872</v>
      </c>
      <c r="BS38" s="78">
        <v>2</v>
      </c>
      <c r="BT38" s="78">
        <v>1000</v>
      </c>
      <c r="BU38" s="119">
        <v>1744</v>
      </c>
      <c r="BV38" s="120" t="s">
        <v>143</v>
      </c>
      <c r="BW38" s="94" t="s">
        <v>194</v>
      </c>
      <c r="BX38" s="108">
        <v>54</v>
      </c>
      <c r="BY38" s="77">
        <v>4</v>
      </c>
      <c r="BZ38" s="108">
        <v>2</v>
      </c>
      <c r="CA38" s="108">
        <v>17</v>
      </c>
      <c r="CB38" s="118">
        <v>500</v>
      </c>
      <c r="CC38" s="78">
        <v>872</v>
      </c>
      <c r="CD38" s="78">
        <v>2</v>
      </c>
      <c r="CE38" s="78">
        <v>1000</v>
      </c>
      <c r="CF38" s="119">
        <v>1744</v>
      </c>
      <c r="CG38" s="120" t="s">
        <v>143</v>
      </c>
      <c r="CH38" s="94">
        <v>54</v>
      </c>
      <c r="CI38" s="108">
        <v>4</v>
      </c>
      <c r="CJ38" s="77">
        <v>2</v>
      </c>
      <c r="CK38" s="108">
        <v>16</v>
      </c>
      <c r="CL38" s="108">
        <v>500</v>
      </c>
      <c r="CM38" s="118">
        <v>872</v>
      </c>
      <c r="CN38" s="78">
        <v>2</v>
      </c>
      <c r="CO38" s="78">
        <v>1000</v>
      </c>
      <c r="CP38" s="78">
        <v>1744</v>
      </c>
      <c r="CQ38" s="119" t="s">
        <v>143</v>
      </c>
      <c r="CR38" s="120">
        <v>54</v>
      </c>
      <c r="CS38" s="94">
        <v>4</v>
      </c>
      <c r="CT38" s="108">
        <v>2</v>
      </c>
      <c r="CU38" s="77">
        <v>500</v>
      </c>
      <c r="CV38" s="108">
        <v>872</v>
      </c>
      <c r="CW38" s="108">
        <v>2</v>
      </c>
      <c r="CX38" s="118">
        <v>1000</v>
      </c>
      <c r="CY38" s="78">
        <v>1744</v>
      </c>
      <c r="CZ38" s="78" t="s">
        <v>143</v>
      </c>
      <c r="DA38" s="78">
        <v>54</v>
      </c>
      <c r="DB38" s="119">
        <v>4</v>
      </c>
      <c r="DC38" s="120">
        <v>2</v>
      </c>
      <c r="DD38" s="94">
        <v>500</v>
      </c>
      <c r="DE38" s="108">
        <v>872</v>
      </c>
      <c r="DF38" s="77">
        <v>2</v>
      </c>
      <c r="DG38" s="108">
        <v>1000</v>
      </c>
      <c r="DH38" s="108">
        <v>1744</v>
      </c>
      <c r="DI38" s="118" t="s">
        <v>143</v>
      </c>
      <c r="DJ38" s="78">
        <v>54</v>
      </c>
      <c r="DK38" s="78">
        <v>4</v>
      </c>
      <c r="DL38" s="78">
        <v>2</v>
      </c>
      <c r="DM38" s="119">
        <v>500</v>
      </c>
      <c r="DN38" s="120">
        <v>872</v>
      </c>
      <c r="DO38" s="94">
        <v>2</v>
      </c>
      <c r="DP38" s="108">
        <v>1000</v>
      </c>
      <c r="DQ38" s="77">
        <v>1744</v>
      </c>
      <c r="DR38" s="108" t="s">
        <v>143</v>
      </c>
      <c r="DS38" s="108">
        <v>54</v>
      </c>
      <c r="DT38" s="118">
        <v>4</v>
      </c>
      <c r="DU38" s="78">
        <v>2</v>
      </c>
      <c r="DV38" s="78">
        <v>500</v>
      </c>
      <c r="DW38" s="78">
        <v>872</v>
      </c>
      <c r="DX38" s="119">
        <v>2</v>
      </c>
      <c r="DY38" s="120">
        <v>1000</v>
      </c>
      <c r="DZ38" s="94">
        <v>1744</v>
      </c>
      <c r="EA38" s="108" t="s">
        <v>143</v>
      </c>
      <c r="EB38" s="77">
        <v>54</v>
      </c>
      <c r="EC38" s="108">
        <v>4</v>
      </c>
      <c r="ED38" s="108">
        <v>2</v>
      </c>
      <c r="EE38" s="118">
        <v>500</v>
      </c>
      <c r="EF38" s="78">
        <v>872</v>
      </c>
      <c r="EG38" s="78">
        <v>2</v>
      </c>
      <c r="EH38" s="78">
        <v>1000</v>
      </c>
      <c r="EI38" s="119">
        <v>1744</v>
      </c>
      <c r="EJ38" s="120" t="s">
        <v>143</v>
      </c>
      <c r="EK38" s="94">
        <v>54</v>
      </c>
      <c r="EL38" s="108">
        <v>4</v>
      </c>
      <c r="EM38" s="77">
        <v>2</v>
      </c>
      <c r="EN38" s="108">
        <v>500</v>
      </c>
      <c r="EO38" s="108">
        <v>872</v>
      </c>
      <c r="EP38" s="118">
        <v>2</v>
      </c>
      <c r="EQ38" s="78">
        <v>1000</v>
      </c>
      <c r="ER38" s="78">
        <v>1744</v>
      </c>
      <c r="ES38" s="78" t="s">
        <v>143</v>
      </c>
    </row>
    <row r="39" spans="1:149" ht="15" customHeight="1" x14ac:dyDescent="0.25">
      <c r="A39" s="193" t="s">
        <v>35</v>
      </c>
      <c r="B39" s="206"/>
      <c r="C39" s="94" t="s">
        <v>269</v>
      </c>
      <c r="D39" s="108">
        <v>13</v>
      </c>
      <c r="E39" s="77">
        <v>4</v>
      </c>
      <c r="F39" s="108">
        <v>1</v>
      </c>
      <c r="G39" s="108">
        <v>16</v>
      </c>
      <c r="H39" s="118">
        <v>218</v>
      </c>
      <c r="I39" s="81">
        <v>244</v>
      </c>
      <c r="J39" s="78">
        <v>440</v>
      </c>
      <c r="K39" s="78">
        <v>3</v>
      </c>
      <c r="L39" s="108">
        <f t="shared" si="0"/>
        <v>654</v>
      </c>
      <c r="M39" s="108">
        <f t="shared" si="1"/>
        <v>732</v>
      </c>
      <c r="N39" s="77">
        <f t="shared" si="2"/>
        <v>1320</v>
      </c>
      <c r="O39" s="120" t="s">
        <v>36</v>
      </c>
      <c r="P39" s="94" t="s">
        <v>269</v>
      </c>
      <c r="Q39" s="108">
        <v>13</v>
      </c>
      <c r="R39" s="77">
        <v>4</v>
      </c>
      <c r="S39" s="108">
        <v>1</v>
      </c>
      <c r="T39" s="108">
        <v>15</v>
      </c>
      <c r="U39" s="118">
        <v>218</v>
      </c>
      <c r="V39" s="81">
        <v>244</v>
      </c>
      <c r="W39" s="78">
        <v>440</v>
      </c>
      <c r="X39" s="78">
        <v>3</v>
      </c>
      <c r="Y39" s="108">
        <v>654</v>
      </c>
      <c r="Z39" s="108">
        <v>732</v>
      </c>
      <c r="AA39" s="77">
        <v>1320</v>
      </c>
      <c r="AB39" s="120" t="s">
        <v>36</v>
      </c>
      <c r="AC39" s="94" t="s">
        <v>269</v>
      </c>
      <c r="AD39" s="108">
        <v>13</v>
      </c>
      <c r="AE39" s="77">
        <v>4</v>
      </c>
      <c r="AF39" s="108">
        <v>1</v>
      </c>
      <c r="AG39" s="108">
        <v>14</v>
      </c>
      <c r="AH39" s="118">
        <v>218</v>
      </c>
      <c r="AI39" s="81">
        <v>244</v>
      </c>
      <c r="AJ39" s="78">
        <v>440</v>
      </c>
      <c r="AK39" s="78">
        <v>3</v>
      </c>
      <c r="AL39" s="108">
        <v>654</v>
      </c>
      <c r="AM39" s="108">
        <v>732</v>
      </c>
      <c r="AN39" s="77">
        <v>1320</v>
      </c>
      <c r="AO39" s="120" t="s">
        <v>36</v>
      </c>
      <c r="AP39" s="94" t="s">
        <v>269</v>
      </c>
      <c r="AQ39" s="108">
        <v>24</v>
      </c>
      <c r="AR39" s="77">
        <v>4</v>
      </c>
      <c r="AS39" s="108">
        <v>1</v>
      </c>
      <c r="AT39" s="108">
        <v>13</v>
      </c>
      <c r="AU39" s="118">
        <v>244</v>
      </c>
      <c r="AV39" s="78">
        <v>440</v>
      </c>
      <c r="AW39" s="78">
        <v>3</v>
      </c>
      <c r="AX39" s="78">
        <v>732</v>
      </c>
      <c r="AY39" s="119">
        <v>1320</v>
      </c>
      <c r="AZ39" s="120" t="s">
        <v>36</v>
      </c>
      <c r="BA39" s="94" t="s">
        <v>194</v>
      </c>
      <c r="BB39" s="108">
        <v>24</v>
      </c>
      <c r="BC39" s="77">
        <v>4</v>
      </c>
      <c r="BD39" s="108">
        <v>1</v>
      </c>
      <c r="BE39" s="108">
        <v>10</v>
      </c>
      <c r="BF39" s="118">
        <v>244</v>
      </c>
      <c r="BG39" s="78">
        <v>440</v>
      </c>
      <c r="BH39" s="78">
        <v>3</v>
      </c>
      <c r="BI39" s="78">
        <v>732</v>
      </c>
      <c r="BJ39" s="119">
        <v>1320</v>
      </c>
      <c r="BK39" s="120" t="s">
        <v>36</v>
      </c>
      <c r="BL39" s="94" t="s">
        <v>194</v>
      </c>
      <c r="BM39" s="108">
        <v>24</v>
      </c>
      <c r="BN39" s="77">
        <v>4</v>
      </c>
      <c r="BO39" s="108">
        <v>1</v>
      </c>
      <c r="BP39" s="108">
        <v>10</v>
      </c>
      <c r="BQ39" s="118">
        <v>244</v>
      </c>
      <c r="BR39" s="78">
        <v>440</v>
      </c>
      <c r="BS39" s="78">
        <v>3</v>
      </c>
      <c r="BT39" s="78">
        <v>732</v>
      </c>
      <c r="BU39" s="119">
        <v>1320</v>
      </c>
      <c r="BV39" s="120" t="s">
        <v>36</v>
      </c>
      <c r="BW39" s="94" t="s">
        <v>194</v>
      </c>
      <c r="BX39" s="108">
        <v>27</v>
      </c>
      <c r="BY39" s="77">
        <v>4</v>
      </c>
      <c r="BZ39" s="108">
        <v>1</v>
      </c>
      <c r="CA39" s="108">
        <v>10</v>
      </c>
      <c r="CB39" s="118">
        <v>244</v>
      </c>
      <c r="CC39" s="78">
        <v>440</v>
      </c>
      <c r="CD39" s="78">
        <v>3</v>
      </c>
      <c r="CE39" s="78">
        <v>732</v>
      </c>
      <c r="CF39" s="119">
        <v>1320</v>
      </c>
      <c r="CG39" s="120" t="s">
        <v>36</v>
      </c>
      <c r="CH39" s="94">
        <v>27</v>
      </c>
      <c r="CI39" s="108">
        <v>4</v>
      </c>
      <c r="CJ39" s="77">
        <v>1</v>
      </c>
      <c r="CK39" s="108">
        <v>9</v>
      </c>
      <c r="CL39" s="108">
        <v>244</v>
      </c>
      <c r="CM39" s="118">
        <v>440</v>
      </c>
      <c r="CN39" s="78">
        <v>3</v>
      </c>
      <c r="CO39" s="78">
        <v>732</v>
      </c>
      <c r="CP39" s="78">
        <v>1320</v>
      </c>
      <c r="CQ39" s="119" t="s">
        <v>36</v>
      </c>
      <c r="CR39" s="120">
        <v>27</v>
      </c>
      <c r="CS39" s="94">
        <v>4</v>
      </c>
      <c r="CT39" s="108">
        <v>1</v>
      </c>
      <c r="CU39" s="77">
        <v>244</v>
      </c>
      <c r="CV39" s="108">
        <v>440</v>
      </c>
      <c r="CW39" s="108">
        <v>3</v>
      </c>
      <c r="CX39" s="118">
        <v>732</v>
      </c>
      <c r="CY39" s="78">
        <v>1320</v>
      </c>
      <c r="CZ39" s="78" t="s">
        <v>36</v>
      </c>
      <c r="DA39" s="78">
        <v>24</v>
      </c>
      <c r="DB39" s="119">
        <v>4</v>
      </c>
      <c r="DC39" s="120">
        <v>1</v>
      </c>
      <c r="DD39" s="94">
        <v>244</v>
      </c>
      <c r="DE39" s="108">
        <v>440</v>
      </c>
      <c r="DF39" s="77">
        <v>3</v>
      </c>
      <c r="DG39" s="108">
        <v>732</v>
      </c>
      <c r="DH39" s="108">
        <v>1320</v>
      </c>
      <c r="DI39" s="118" t="s">
        <v>36</v>
      </c>
      <c r="DJ39" s="78">
        <v>24</v>
      </c>
      <c r="DK39" s="78">
        <v>4</v>
      </c>
      <c r="DL39" s="78">
        <v>1</v>
      </c>
      <c r="DM39" s="119">
        <v>244</v>
      </c>
      <c r="DN39" s="120">
        <v>440</v>
      </c>
      <c r="DO39" s="94">
        <v>3</v>
      </c>
      <c r="DP39" s="108">
        <v>732</v>
      </c>
      <c r="DQ39" s="77">
        <v>1320</v>
      </c>
      <c r="DR39" s="108" t="s">
        <v>36</v>
      </c>
      <c r="DS39" s="108">
        <v>24</v>
      </c>
      <c r="DT39" s="118">
        <v>4</v>
      </c>
      <c r="DU39" s="78">
        <v>1</v>
      </c>
      <c r="DV39" s="78">
        <v>244</v>
      </c>
      <c r="DW39" s="78">
        <v>440</v>
      </c>
      <c r="DX39" s="119">
        <v>3</v>
      </c>
      <c r="DY39" s="120">
        <v>732</v>
      </c>
      <c r="DZ39" s="94">
        <v>1320</v>
      </c>
      <c r="EA39" s="108" t="s">
        <v>36</v>
      </c>
      <c r="EB39" s="77">
        <v>24</v>
      </c>
      <c r="EC39" s="108">
        <v>4</v>
      </c>
      <c r="ED39" s="108">
        <v>1</v>
      </c>
      <c r="EE39" s="118">
        <v>244</v>
      </c>
      <c r="EF39" s="78">
        <v>440</v>
      </c>
      <c r="EG39" s="78">
        <v>3</v>
      </c>
      <c r="EH39" s="78">
        <v>732</v>
      </c>
      <c r="EI39" s="119">
        <v>1320</v>
      </c>
      <c r="EJ39" s="120" t="s">
        <v>36</v>
      </c>
      <c r="EK39" s="94">
        <v>24</v>
      </c>
      <c r="EL39" s="108">
        <v>4</v>
      </c>
      <c r="EM39" s="77">
        <v>1</v>
      </c>
      <c r="EN39" s="108">
        <v>244</v>
      </c>
      <c r="EO39" s="108">
        <v>440</v>
      </c>
      <c r="EP39" s="118">
        <v>3</v>
      </c>
      <c r="EQ39" s="78">
        <v>732</v>
      </c>
      <c r="ER39" s="78">
        <v>1320</v>
      </c>
      <c r="ES39" s="78" t="s">
        <v>36</v>
      </c>
    </row>
    <row r="40" spans="1:149" ht="15" customHeight="1" x14ac:dyDescent="0.25">
      <c r="A40" s="193" t="s">
        <v>199</v>
      </c>
      <c r="B40" s="206"/>
      <c r="C40" s="113"/>
      <c r="D40" s="113"/>
      <c r="E40" s="113"/>
      <c r="F40" s="113"/>
      <c r="G40" s="113"/>
      <c r="H40" s="121"/>
      <c r="I40" s="113"/>
      <c r="J40" s="113"/>
      <c r="K40" s="113"/>
      <c r="L40" s="113"/>
      <c r="M40" s="113"/>
      <c r="N40" s="113"/>
      <c r="O40" s="102"/>
      <c r="P40" s="101"/>
      <c r="Q40" s="113"/>
      <c r="R40" s="113"/>
      <c r="S40" s="113"/>
      <c r="T40" s="113"/>
      <c r="U40" s="121"/>
      <c r="V40" s="113"/>
      <c r="W40" s="113"/>
      <c r="X40" s="113"/>
      <c r="Y40" s="113"/>
      <c r="Z40" s="113"/>
      <c r="AA40" s="113"/>
      <c r="AB40" s="102"/>
      <c r="AC40" s="101"/>
      <c r="AD40" s="113"/>
      <c r="AE40" s="113"/>
      <c r="AF40" s="113"/>
      <c r="AG40" s="113"/>
      <c r="AH40" s="121"/>
      <c r="AI40" s="113"/>
      <c r="AJ40" s="113"/>
      <c r="AK40" s="113"/>
      <c r="AL40" s="113"/>
      <c r="AM40" s="113"/>
      <c r="AN40" s="113"/>
      <c r="AO40" s="102"/>
      <c r="AP40" s="101"/>
      <c r="AQ40" s="113"/>
      <c r="AR40" s="113"/>
      <c r="AS40" s="113"/>
      <c r="AT40" s="113"/>
      <c r="AU40" s="121"/>
      <c r="AV40" s="113"/>
      <c r="AW40" s="113"/>
      <c r="AX40" s="113"/>
      <c r="AY40" s="113"/>
      <c r="AZ40" s="102"/>
      <c r="BA40" s="101"/>
      <c r="BB40" s="113"/>
      <c r="BC40" s="113"/>
      <c r="BD40" s="113"/>
      <c r="BE40" s="113"/>
      <c r="BF40" s="121"/>
      <c r="BG40" s="113"/>
      <c r="BH40" s="113"/>
      <c r="BI40" s="113"/>
      <c r="BJ40" s="113"/>
      <c r="BK40" s="102"/>
      <c r="BL40" s="101"/>
      <c r="BM40" s="113"/>
      <c r="BN40" s="113"/>
      <c r="BO40" s="113"/>
      <c r="BP40" s="113"/>
      <c r="BQ40" s="121"/>
      <c r="BR40" s="113"/>
      <c r="BS40" s="113"/>
      <c r="BT40" s="113"/>
      <c r="BU40" s="113"/>
      <c r="BV40" s="102"/>
      <c r="BW40" s="101"/>
      <c r="BX40" s="113"/>
      <c r="BY40" s="113"/>
      <c r="BZ40" s="113"/>
      <c r="CA40" s="113"/>
      <c r="CB40" s="121"/>
      <c r="CC40" s="113"/>
      <c r="CD40" s="113"/>
      <c r="CE40" s="113"/>
      <c r="CF40" s="113"/>
      <c r="CG40" s="102"/>
      <c r="CH40" s="101"/>
      <c r="CI40" s="113"/>
      <c r="CJ40" s="113"/>
      <c r="CK40" s="113"/>
      <c r="CL40" s="113"/>
      <c r="CM40" s="121"/>
      <c r="CN40" s="113"/>
      <c r="CO40" s="113"/>
      <c r="CP40" s="113"/>
      <c r="CQ40" s="113"/>
      <c r="CR40" s="102"/>
      <c r="CS40" s="101"/>
      <c r="CT40" s="113"/>
      <c r="CU40" s="113"/>
      <c r="CV40" s="113"/>
      <c r="CW40" s="113"/>
      <c r="CX40" s="121"/>
      <c r="CY40" s="113"/>
      <c r="CZ40" s="113"/>
      <c r="DA40" s="113"/>
      <c r="DB40" s="113"/>
      <c r="DC40" s="102"/>
      <c r="DD40" s="101"/>
      <c r="DE40" s="113"/>
      <c r="DF40" s="113"/>
      <c r="DG40" s="113"/>
      <c r="DH40" s="113"/>
      <c r="DI40" s="121"/>
      <c r="DJ40" s="113"/>
      <c r="DK40" s="113"/>
      <c r="DL40" s="113"/>
      <c r="DM40" s="113"/>
      <c r="DN40" s="102"/>
      <c r="DO40" s="101"/>
      <c r="DP40" s="113"/>
      <c r="DQ40" s="113"/>
      <c r="DR40" s="113"/>
      <c r="DS40" s="113"/>
      <c r="DT40" s="121"/>
      <c r="DU40" s="113"/>
      <c r="DV40" s="113"/>
      <c r="DW40" s="113"/>
      <c r="DX40" s="113"/>
      <c r="DY40" s="102"/>
      <c r="DZ40" s="101"/>
      <c r="EA40" s="113"/>
      <c r="EB40" s="113"/>
      <c r="EC40" s="113"/>
      <c r="ED40" s="113"/>
      <c r="EE40" s="121"/>
      <c r="EF40" s="113"/>
      <c r="EG40" s="113"/>
      <c r="EH40" s="113"/>
      <c r="EI40" s="113"/>
      <c r="EJ40" s="102"/>
      <c r="EK40" s="101">
        <v>15</v>
      </c>
      <c r="EL40" s="113">
        <v>8</v>
      </c>
      <c r="EM40" s="113">
        <v>1</v>
      </c>
      <c r="EN40" s="113">
        <v>470</v>
      </c>
      <c r="EO40" s="113">
        <v>922</v>
      </c>
      <c r="EP40" s="121">
        <v>2</v>
      </c>
      <c r="EQ40" s="113">
        <v>0</v>
      </c>
      <c r="ER40" s="113">
        <v>0</v>
      </c>
      <c r="ES40" s="113" t="s">
        <v>166</v>
      </c>
    </row>
    <row r="41" spans="1:149" ht="15" customHeight="1" x14ac:dyDescent="0.25">
      <c r="A41" s="275" t="s">
        <v>149</v>
      </c>
      <c r="B41" s="277"/>
      <c r="C41" s="94" t="s">
        <v>269</v>
      </c>
      <c r="D41" s="108">
        <v>64</v>
      </c>
      <c r="E41" s="77">
        <v>8</v>
      </c>
      <c r="F41" s="108">
        <v>1</v>
      </c>
      <c r="G41" s="119">
        <v>8</v>
      </c>
      <c r="H41" s="118">
        <v>380</v>
      </c>
      <c r="I41" s="81">
        <v>472</v>
      </c>
      <c r="J41" s="78">
        <v>922</v>
      </c>
      <c r="K41" s="78">
        <v>2</v>
      </c>
      <c r="L41" s="108">
        <f>H41*K41</f>
        <v>760</v>
      </c>
      <c r="M41" s="108">
        <f>I41*K41</f>
        <v>944</v>
      </c>
      <c r="N41" s="77">
        <f>J41*K41</f>
        <v>1844</v>
      </c>
      <c r="O41" s="120" t="s">
        <v>287</v>
      </c>
      <c r="P41" s="94" t="s">
        <v>269</v>
      </c>
      <c r="Q41" s="108">
        <v>64</v>
      </c>
      <c r="R41" s="77">
        <v>8</v>
      </c>
      <c r="S41" s="108">
        <v>1</v>
      </c>
      <c r="T41" s="119">
        <v>12</v>
      </c>
      <c r="U41" s="118">
        <v>380</v>
      </c>
      <c r="V41" s="81">
        <v>472</v>
      </c>
      <c r="W41" s="78">
        <v>922</v>
      </c>
      <c r="X41" s="78">
        <v>2</v>
      </c>
      <c r="Y41" s="108">
        <v>760</v>
      </c>
      <c r="Z41" s="108">
        <v>944</v>
      </c>
      <c r="AA41" s="77">
        <v>1844</v>
      </c>
      <c r="AB41" s="120" t="s">
        <v>287</v>
      </c>
      <c r="AC41" s="94" t="s">
        <v>269</v>
      </c>
      <c r="AD41" s="108">
        <v>64</v>
      </c>
      <c r="AE41" s="77">
        <v>8</v>
      </c>
      <c r="AF41" s="108">
        <v>1</v>
      </c>
      <c r="AG41" s="119">
        <v>6</v>
      </c>
      <c r="AH41" s="118">
        <v>380</v>
      </c>
      <c r="AI41" s="81">
        <v>472</v>
      </c>
      <c r="AJ41" s="78">
        <v>922</v>
      </c>
      <c r="AK41" s="78">
        <v>2</v>
      </c>
      <c r="AL41" s="108">
        <v>760</v>
      </c>
      <c r="AM41" s="108">
        <v>944</v>
      </c>
      <c r="AN41" s="77">
        <v>1844</v>
      </c>
      <c r="AO41" s="120" t="s">
        <v>287</v>
      </c>
      <c r="AP41" s="94" t="s">
        <v>269</v>
      </c>
      <c r="AQ41" s="108">
        <v>155</v>
      </c>
      <c r="AR41" s="77">
        <v>8</v>
      </c>
      <c r="AS41" s="108">
        <v>1</v>
      </c>
      <c r="AT41" s="119">
        <v>5</v>
      </c>
      <c r="AU41" s="118">
        <v>472</v>
      </c>
      <c r="AV41" s="78">
        <v>922</v>
      </c>
      <c r="AW41" s="78">
        <v>2</v>
      </c>
      <c r="AX41" s="78">
        <v>944</v>
      </c>
      <c r="AY41" s="119">
        <v>1844</v>
      </c>
      <c r="AZ41" s="120" t="s">
        <v>274</v>
      </c>
      <c r="BA41" s="94" t="s">
        <v>194</v>
      </c>
      <c r="BB41" s="108">
        <v>155</v>
      </c>
      <c r="BC41" s="77">
        <v>8</v>
      </c>
      <c r="BD41" s="108">
        <v>1</v>
      </c>
      <c r="BE41" s="119">
        <v>6</v>
      </c>
      <c r="BF41" s="118">
        <v>472</v>
      </c>
      <c r="BG41" s="78">
        <v>922</v>
      </c>
      <c r="BH41" s="78">
        <v>2</v>
      </c>
      <c r="BI41" s="78">
        <v>944</v>
      </c>
      <c r="BJ41" s="119">
        <v>1844</v>
      </c>
      <c r="BK41" s="120" t="s">
        <v>198</v>
      </c>
      <c r="BL41" s="94" t="s">
        <v>194</v>
      </c>
      <c r="BM41" s="108">
        <v>143</v>
      </c>
      <c r="BN41" s="77">
        <v>8</v>
      </c>
      <c r="BO41" s="108">
        <v>1</v>
      </c>
      <c r="BP41" s="108"/>
      <c r="BQ41" s="118"/>
      <c r="BR41" s="78"/>
      <c r="BS41" s="78"/>
      <c r="BT41" s="78"/>
      <c r="BU41" s="119"/>
      <c r="BV41" s="120" t="s">
        <v>198</v>
      </c>
      <c r="BW41" s="94" t="s">
        <v>194</v>
      </c>
      <c r="BX41" s="108">
        <v>143</v>
      </c>
      <c r="BY41" s="77">
        <v>8</v>
      </c>
      <c r="BZ41" s="108">
        <v>1</v>
      </c>
      <c r="CA41" s="108">
        <v>6</v>
      </c>
      <c r="CB41" s="118">
        <v>472</v>
      </c>
      <c r="CC41" s="78">
        <v>922</v>
      </c>
      <c r="CD41" s="78">
        <v>2</v>
      </c>
      <c r="CE41" s="78">
        <v>944</v>
      </c>
      <c r="CF41" s="119">
        <v>1844</v>
      </c>
      <c r="CG41" s="120" t="s">
        <v>198</v>
      </c>
      <c r="CH41" s="94">
        <v>143</v>
      </c>
      <c r="CI41" s="108">
        <v>8</v>
      </c>
      <c r="CJ41" s="77">
        <v>1</v>
      </c>
      <c r="CK41" s="108">
        <v>5</v>
      </c>
      <c r="CL41" s="108">
        <v>472</v>
      </c>
      <c r="CM41" s="118">
        <v>922</v>
      </c>
      <c r="CN41" s="78">
        <v>2</v>
      </c>
      <c r="CO41" s="78">
        <v>944</v>
      </c>
      <c r="CP41" s="78">
        <v>1844</v>
      </c>
      <c r="CQ41" s="119" t="s">
        <v>198</v>
      </c>
      <c r="CR41" s="120">
        <v>143</v>
      </c>
      <c r="CS41" s="94">
        <v>8</v>
      </c>
      <c r="CT41" s="108">
        <v>1</v>
      </c>
      <c r="CU41" s="77">
        <v>472</v>
      </c>
      <c r="CV41" s="108">
        <v>922</v>
      </c>
      <c r="CW41" s="108">
        <v>2</v>
      </c>
      <c r="CX41" s="118">
        <v>944</v>
      </c>
      <c r="CY41" s="78">
        <v>1844</v>
      </c>
      <c r="CZ41" s="78" t="s">
        <v>198</v>
      </c>
      <c r="DA41" s="78">
        <v>59</v>
      </c>
      <c r="DB41" s="119">
        <v>8</v>
      </c>
      <c r="DC41" s="120">
        <v>1</v>
      </c>
      <c r="DD41" s="94">
        <v>472</v>
      </c>
      <c r="DE41" s="108">
        <v>922</v>
      </c>
      <c r="DF41" s="77">
        <v>2</v>
      </c>
      <c r="DG41" s="108">
        <v>944</v>
      </c>
      <c r="DH41" s="108">
        <v>1844</v>
      </c>
      <c r="DI41" s="118" t="s">
        <v>186</v>
      </c>
      <c r="DJ41" s="78">
        <v>117</v>
      </c>
      <c r="DK41" s="78">
        <v>8</v>
      </c>
      <c r="DL41" s="78">
        <v>1</v>
      </c>
      <c r="DM41" s="119">
        <v>472</v>
      </c>
      <c r="DN41" s="120">
        <v>922</v>
      </c>
      <c r="DO41" s="94">
        <v>2</v>
      </c>
      <c r="DP41" s="108">
        <v>944</v>
      </c>
      <c r="DQ41" s="77">
        <v>1844</v>
      </c>
      <c r="DR41" s="108" t="s">
        <v>150</v>
      </c>
      <c r="DS41" s="108">
        <v>113</v>
      </c>
      <c r="DT41" s="118">
        <v>8</v>
      </c>
      <c r="DU41" s="78">
        <v>1</v>
      </c>
      <c r="DV41" s="78">
        <v>472</v>
      </c>
      <c r="DW41" s="78">
        <v>922</v>
      </c>
      <c r="DX41" s="119">
        <v>2</v>
      </c>
      <c r="DY41" s="120">
        <v>944</v>
      </c>
      <c r="DZ41" s="94">
        <v>1844</v>
      </c>
      <c r="EA41" s="108" t="s">
        <v>150</v>
      </c>
      <c r="EB41" s="77">
        <v>104</v>
      </c>
      <c r="EC41" s="108">
        <v>8</v>
      </c>
      <c r="ED41" s="108">
        <v>1</v>
      </c>
      <c r="EE41" s="118">
        <v>472</v>
      </c>
      <c r="EF41" s="78">
        <v>922</v>
      </c>
      <c r="EG41" s="78">
        <v>2</v>
      </c>
      <c r="EH41" s="78">
        <v>944</v>
      </c>
      <c r="EI41" s="119">
        <v>1844</v>
      </c>
      <c r="EJ41" s="120" t="s">
        <v>150</v>
      </c>
      <c r="EK41" s="94" t="s">
        <v>89</v>
      </c>
      <c r="EL41" s="108" t="s">
        <v>89</v>
      </c>
      <c r="EM41" s="77" t="s">
        <v>89</v>
      </c>
      <c r="EN41" s="108" t="s">
        <v>89</v>
      </c>
      <c r="EO41" s="108" t="s">
        <v>89</v>
      </c>
      <c r="EP41" s="118" t="s">
        <v>89</v>
      </c>
      <c r="EQ41" s="78" t="s">
        <v>89</v>
      </c>
      <c r="ER41" s="78" t="s">
        <v>89</v>
      </c>
      <c r="ES41" s="78" t="s">
        <v>89</v>
      </c>
    </row>
    <row r="42" spans="1:149" ht="15" customHeight="1" x14ac:dyDescent="0.25">
      <c r="A42" s="276"/>
      <c r="B42" s="278"/>
      <c r="C42" s="94" t="s">
        <v>269</v>
      </c>
      <c r="D42" s="108">
        <v>102</v>
      </c>
      <c r="E42" s="77">
        <v>8</v>
      </c>
      <c r="F42" s="108">
        <v>1</v>
      </c>
      <c r="G42" s="119">
        <v>13</v>
      </c>
      <c r="H42" s="118">
        <v>380</v>
      </c>
      <c r="I42" s="81">
        <v>472</v>
      </c>
      <c r="J42" s="78">
        <v>922</v>
      </c>
      <c r="K42" s="78">
        <v>2</v>
      </c>
      <c r="L42" s="108">
        <f t="shared" ref="L42:L47" si="3">H42*K42</f>
        <v>760</v>
      </c>
      <c r="M42" s="108">
        <f t="shared" ref="M42:M47" si="4">I42*K42</f>
        <v>944</v>
      </c>
      <c r="N42" s="77">
        <f t="shared" ref="N42:N47" si="5">J42*K42</f>
        <v>1844</v>
      </c>
      <c r="O42" s="120" t="s">
        <v>288</v>
      </c>
      <c r="P42" s="94" t="s">
        <v>269</v>
      </c>
      <c r="Q42" s="108">
        <v>102</v>
      </c>
      <c r="R42" s="77">
        <v>8</v>
      </c>
      <c r="S42" s="108">
        <v>1</v>
      </c>
      <c r="T42" s="119">
        <v>11</v>
      </c>
      <c r="U42" s="118">
        <v>380</v>
      </c>
      <c r="V42" s="81">
        <v>472</v>
      </c>
      <c r="W42" s="78">
        <v>922</v>
      </c>
      <c r="X42" s="78">
        <v>2</v>
      </c>
      <c r="Y42" s="108">
        <v>760</v>
      </c>
      <c r="Z42" s="108">
        <v>944</v>
      </c>
      <c r="AA42" s="77">
        <v>1844</v>
      </c>
      <c r="AB42" s="120" t="s">
        <v>288</v>
      </c>
      <c r="AC42" s="94" t="s">
        <v>269</v>
      </c>
      <c r="AD42" s="108">
        <v>102</v>
      </c>
      <c r="AE42" s="77">
        <v>8</v>
      </c>
      <c r="AF42" s="108">
        <v>1</v>
      </c>
      <c r="AG42" s="119">
        <v>11</v>
      </c>
      <c r="AH42" s="118">
        <v>380</v>
      </c>
      <c r="AI42" s="81">
        <v>472</v>
      </c>
      <c r="AJ42" s="78">
        <v>922</v>
      </c>
      <c r="AK42" s="78">
        <v>2</v>
      </c>
      <c r="AL42" s="108">
        <v>760</v>
      </c>
      <c r="AM42" s="108">
        <v>944</v>
      </c>
      <c r="AN42" s="77">
        <v>1844</v>
      </c>
      <c r="AO42" s="120" t="s">
        <v>288</v>
      </c>
      <c r="AP42" s="94" t="s">
        <v>269</v>
      </c>
      <c r="AQ42" s="108">
        <v>155</v>
      </c>
      <c r="AR42" s="77">
        <v>8</v>
      </c>
      <c r="AS42" s="108">
        <v>1</v>
      </c>
      <c r="AT42" s="119">
        <v>10</v>
      </c>
      <c r="AU42" s="118">
        <v>472</v>
      </c>
      <c r="AV42" s="78">
        <v>922</v>
      </c>
      <c r="AW42" s="78">
        <v>2</v>
      </c>
      <c r="AX42" s="78">
        <v>944</v>
      </c>
      <c r="AY42" s="119">
        <v>1844</v>
      </c>
      <c r="AZ42" s="120" t="s">
        <v>262</v>
      </c>
      <c r="BA42" s="94" t="s">
        <v>194</v>
      </c>
      <c r="BB42" s="108">
        <v>183</v>
      </c>
      <c r="BC42" s="77">
        <v>7</v>
      </c>
      <c r="BD42" s="108">
        <v>1</v>
      </c>
      <c r="BE42" s="119">
        <v>4</v>
      </c>
      <c r="BF42" s="118">
        <v>380</v>
      </c>
      <c r="BG42" s="78">
        <v>760</v>
      </c>
      <c r="BH42" s="78">
        <v>2</v>
      </c>
      <c r="BI42" s="78">
        <v>760</v>
      </c>
      <c r="BJ42" s="119">
        <v>1520</v>
      </c>
      <c r="BK42" s="120" t="s">
        <v>187</v>
      </c>
      <c r="BL42" s="94" t="s">
        <v>194</v>
      </c>
      <c r="BM42" s="108">
        <v>151</v>
      </c>
      <c r="BN42" s="77">
        <v>7</v>
      </c>
      <c r="BO42" s="108">
        <v>1</v>
      </c>
      <c r="BP42" s="108"/>
      <c r="BQ42" s="118"/>
      <c r="BR42" s="78"/>
      <c r="BS42" s="78"/>
      <c r="BT42" s="78"/>
      <c r="BU42" s="119"/>
      <c r="BV42" s="120" t="s">
        <v>187</v>
      </c>
      <c r="BW42" s="94" t="s">
        <v>194</v>
      </c>
      <c r="BX42" s="108">
        <v>151</v>
      </c>
      <c r="BY42" s="77">
        <v>7</v>
      </c>
      <c r="BZ42" s="108">
        <v>1</v>
      </c>
      <c r="CA42" s="108">
        <v>4</v>
      </c>
      <c r="CB42" s="118">
        <v>380</v>
      </c>
      <c r="CC42" s="78">
        <v>760</v>
      </c>
      <c r="CD42" s="78">
        <v>2</v>
      </c>
      <c r="CE42" s="78">
        <v>760</v>
      </c>
      <c r="CF42" s="119">
        <v>1520</v>
      </c>
      <c r="CG42" s="120" t="s">
        <v>187</v>
      </c>
      <c r="CH42" s="94">
        <v>139</v>
      </c>
      <c r="CI42" s="108">
        <v>7</v>
      </c>
      <c r="CJ42" s="77">
        <v>1</v>
      </c>
      <c r="CK42" s="108">
        <v>3</v>
      </c>
      <c r="CL42" s="108">
        <v>380</v>
      </c>
      <c r="CM42" s="118">
        <v>760</v>
      </c>
      <c r="CN42" s="78">
        <v>2</v>
      </c>
      <c r="CO42" s="78">
        <v>760</v>
      </c>
      <c r="CP42" s="78">
        <v>1520</v>
      </c>
      <c r="CQ42" s="119" t="s">
        <v>187</v>
      </c>
      <c r="CR42" s="120">
        <v>139</v>
      </c>
      <c r="CS42" s="94">
        <v>7</v>
      </c>
      <c r="CT42" s="108">
        <v>1</v>
      </c>
      <c r="CU42" s="77">
        <v>380</v>
      </c>
      <c r="CV42" s="108">
        <v>760</v>
      </c>
      <c r="CW42" s="108">
        <v>2</v>
      </c>
      <c r="CX42" s="118">
        <v>760</v>
      </c>
      <c r="CY42" s="78">
        <v>1520</v>
      </c>
      <c r="CZ42" s="78" t="s">
        <v>187</v>
      </c>
      <c r="DA42" s="78">
        <v>139</v>
      </c>
      <c r="DB42" s="119">
        <v>7</v>
      </c>
      <c r="DC42" s="120">
        <v>1</v>
      </c>
      <c r="DD42" s="94">
        <v>380</v>
      </c>
      <c r="DE42" s="108">
        <v>760</v>
      </c>
      <c r="DF42" s="77">
        <v>2</v>
      </c>
      <c r="DG42" s="108">
        <v>760</v>
      </c>
      <c r="DH42" s="108">
        <v>1520</v>
      </c>
      <c r="DI42" s="118" t="s">
        <v>187</v>
      </c>
      <c r="DJ42" s="78">
        <v>55</v>
      </c>
      <c r="DK42" s="78">
        <v>7</v>
      </c>
      <c r="DL42" s="78">
        <v>1</v>
      </c>
      <c r="DM42" s="119">
        <v>380</v>
      </c>
      <c r="DN42" s="120">
        <v>760</v>
      </c>
      <c r="DO42" s="94">
        <v>2</v>
      </c>
      <c r="DP42" s="108">
        <v>760</v>
      </c>
      <c r="DQ42" s="77">
        <v>1520</v>
      </c>
      <c r="DR42" s="108" t="s">
        <v>29</v>
      </c>
      <c r="DS42" s="108">
        <v>36</v>
      </c>
      <c r="DT42" s="118">
        <v>7</v>
      </c>
      <c r="DU42" s="78">
        <v>1</v>
      </c>
      <c r="DV42" s="78">
        <v>380</v>
      </c>
      <c r="DW42" s="78">
        <v>760</v>
      </c>
      <c r="DX42" s="119">
        <v>2</v>
      </c>
      <c r="DY42" s="120">
        <v>760</v>
      </c>
      <c r="DZ42" s="94">
        <v>1520</v>
      </c>
      <c r="EA42" s="108" t="s">
        <v>29</v>
      </c>
      <c r="EB42" s="77">
        <v>13</v>
      </c>
      <c r="EC42" s="108">
        <v>7</v>
      </c>
      <c r="ED42" s="108">
        <v>1</v>
      </c>
      <c r="EE42" s="118">
        <v>380</v>
      </c>
      <c r="EF42" s="78">
        <v>760</v>
      </c>
      <c r="EG42" s="78">
        <v>2</v>
      </c>
      <c r="EH42" s="78">
        <v>760</v>
      </c>
      <c r="EI42" s="119">
        <v>1520</v>
      </c>
      <c r="EJ42" s="120" t="s">
        <v>29</v>
      </c>
      <c r="EK42" s="94" t="s">
        <v>89</v>
      </c>
      <c r="EL42" s="108" t="s">
        <v>89</v>
      </c>
      <c r="EM42" s="77" t="s">
        <v>89</v>
      </c>
      <c r="EN42" s="108" t="s">
        <v>89</v>
      </c>
      <c r="EO42" s="108" t="s">
        <v>89</v>
      </c>
      <c r="EP42" s="118" t="s">
        <v>89</v>
      </c>
      <c r="EQ42" s="78" t="s">
        <v>89</v>
      </c>
      <c r="ER42" s="78" t="s">
        <v>89</v>
      </c>
      <c r="ES42" s="78" t="s">
        <v>89</v>
      </c>
    </row>
    <row r="43" spans="1:149" ht="15" customHeight="1" x14ac:dyDescent="0.25">
      <c r="A43" s="192" t="s">
        <v>151</v>
      </c>
      <c r="B43" s="209"/>
      <c r="C43" s="94" t="s">
        <v>269</v>
      </c>
      <c r="D43" s="108">
        <v>194</v>
      </c>
      <c r="E43" s="77">
        <v>7</v>
      </c>
      <c r="F43" s="108">
        <v>1</v>
      </c>
      <c r="G43" s="119">
        <v>7</v>
      </c>
      <c r="H43" s="118">
        <v>322</v>
      </c>
      <c r="I43" s="81">
        <v>396</v>
      </c>
      <c r="J43" s="78">
        <v>726</v>
      </c>
      <c r="K43" s="78">
        <v>2</v>
      </c>
      <c r="L43" s="108">
        <f t="shared" si="3"/>
        <v>644</v>
      </c>
      <c r="M43" s="108">
        <f t="shared" si="4"/>
        <v>792</v>
      </c>
      <c r="N43" s="77">
        <f t="shared" si="5"/>
        <v>1452</v>
      </c>
      <c r="O43" s="120" t="s">
        <v>187</v>
      </c>
      <c r="P43" s="94" t="s">
        <v>269</v>
      </c>
      <c r="Q43" s="108">
        <v>194</v>
      </c>
      <c r="R43" s="77">
        <v>7</v>
      </c>
      <c r="S43" s="108">
        <v>1</v>
      </c>
      <c r="T43" s="119">
        <v>7</v>
      </c>
      <c r="U43" s="118">
        <v>322</v>
      </c>
      <c r="V43" s="81">
        <v>396</v>
      </c>
      <c r="W43" s="78">
        <v>726</v>
      </c>
      <c r="X43" s="78">
        <v>2</v>
      </c>
      <c r="Y43" s="108">
        <v>644</v>
      </c>
      <c r="Z43" s="108">
        <v>792</v>
      </c>
      <c r="AA43" s="77">
        <v>1452</v>
      </c>
      <c r="AB43" s="120" t="s">
        <v>187</v>
      </c>
      <c r="AC43" s="94" t="s">
        <v>269</v>
      </c>
      <c r="AD43" s="108">
        <v>194</v>
      </c>
      <c r="AE43" s="77">
        <v>7</v>
      </c>
      <c r="AF43" s="108">
        <v>1</v>
      </c>
      <c r="AG43" s="119">
        <v>5</v>
      </c>
      <c r="AH43" s="118">
        <v>322</v>
      </c>
      <c r="AI43" s="81">
        <v>396</v>
      </c>
      <c r="AJ43" s="78">
        <v>726</v>
      </c>
      <c r="AK43" s="78">
        <v>2</v>
      </c>
      <c r="AL43" s="108">
        <v>644</v>
      </c>
      <c r="AM43" s="108">
        <v>792</v>
      </c>
      <c r="AN43" s="77">
        <v>1452</v>
      </c>
      <c r="AO43" s="120" t="s">
        <v>187</v>
      </c>
      <c r="AP43" s="94" t="s">
        <v>269</v>
      </c>
      <c r="AQ43" s="108">
        <v>183</v>
      </c>
      <c r="AR43" s="77">
        <v>7</v>
      </c>
      <c r="AS43" s="108">
        <v>1</v>
      </c>
      <c r="AT43" s="119">
        <v>4</v>
      </c>
      <c r="AU43" s="118">
        <v>380</v>
      </c>
      <c r="AV43" s="78">
        <v>760</v>
      </c>
      <c r="AW43" s="78">
        <v>2</v>
      </c>
      <c r="AX43" s="78">
        <v>760</v>
      </c>
      <c r="AY43" s="119">
        <v>1520</v>
      </c>
      <c r="AZ43" s="120" t="s">
        <v>187</v>
      </c>
      <c r="BA43" s="94"/>
      <c r="BB43" s="108"/>
      <c r="BC43" s="77"/>
      <c r="BD43" s="108"/>
      <c r="BE43" s="119"/>
      <c r="BF43" s="118"/>
      <c r="BG43" s="78"/>
      <c r="BH43" s="78"/>
      <c r="BI43" s="78"/>
      <c r="BJ43" s="119"/>
      <c r="BK43" s="120"/>
      <c r="BL43" s="94"/>
      <c r="BM43" s="108"/>
      <c r="BN43" s="77"/>
      <c r="BO43" s="108"/>
      <c r="BP43" s="108"/>
      <c r="BQ43" s="118"/>
      <c r="BR43" s="78"/>
      <c r="BS43" s="78"/>
      <c r="BT43" s="78"/>
      <c r="BU43" s="119"/>
      <c r="BV43" s="120"/>
      <c r="BW43" s="94"/>
      <c r="BX43" s="108"/>
      <c r="BY43" s="77"/>
      <c r="BZ43" s="108"/>
      <c r="CA43" s="108"/>
      <c r="CB43" s="118"/>
      <c r="CC43" s="78"/>
      <c r="CD43" s="78"/>
      <c r="CE43" s="78"/>
      <c r="CF43" s="119"/>
      <c r="CG43" s="120"/>
      <c r="CH43" s="94"/>
      <c r="CI43" s="108"/>
      <c r="CJ43" s="77"/>
      <c r="CK43" s="108"/>
      <c r="CL43" s="108"/>
      <c r="CM43" s="118"/>
      <c r="CN43" s="78"/>
      <c r="CO43" s="78"/>
      <c r="CP43" s="78"/>
      <c r="CQ43" s="119"/>
      <c r="CR43" s="120"/>
      <c r="CS43" s="94"/>
      <c r="CT43" s="108"/>
      <c r="CU43" s="77"/>
      <c r="CV43" s="108"/>
      <c r="CW43" s="108"/>
      <c r="CX43" s="118"/>
      <c r="CY43" s="78"/>
      <c r="CZ43" s="78"/>
      <c r="DA43" s="78"/>
      <c r="DB43" s="119"/>
      <c r="DC43" s="120"/>
      <c r="DD43" s="94"/>
      <c r="DE43" s="108"/>
      <c r="DF43" s="77"/>
      <c r="DG43" s="108"/>
      <c r="DH43" s="108"/>
      <c r="DI43" s="118"/>
      <c r="DJ43" s="78"/>
      <c r="DK43" s="78"/>
      <c r="DL43" s="78"/>
      <c r="DM43" s="119"/>
      <c r="DN43" s="120"/>
      <c r="DO43" s="94"/>
      <c r="DP43" s="108"/>
      <c r="DQ43" s="77"/>
      <c r="DR43" s="108"/>
      <c r="DS43" s="108"/>
      <c r="DT43" s="118"/>
      <c r="DU43" s="78"/>
      <c r="DV43" s="78"/>
      <c r="DW43" s="78"/>
      <c r="DX43" s="119"/>
      <c r="DY43" s="120"/>
      <c r="DZ43" s="94"/>
      <c r="EA43" s="108"/>
      <c r="EB43" s="77"/>
      <c r="EC43" s="108"/>
      <c r="ED43" s="108"/>
      <c r="EE43" s="118"/>
      <c r="EF43" s="78"/>
      <c r="EG43" s="78"/>
      <c r="EH43" s="78"/>
      <c r="EI43" s="119"/>
      <c r="EJ43" s="120"/>
      <c r="EK43" s="94"/>
      <c r="EL43" s="108"/>
      <c r="EM43" s="77"/>
      <c r="EN43" s="108"/>
      <c r="EO43" s="108"/>
      <c r="EP43" s="118"/>
      <c r="EQ43" s="78"/>
      <c r="ER43" s="78"/>
      <c r="ES43" s="78"/>
    </row>
    <row r="44" spans="1:149" ht="15" customHeight="1" x14ac:dyDescent="0.25">
      <c r="A44" s="275" t="s">
        <v>266</v>
      </c>
      <c r="B44" s="279"/>
      <c r="C44" s="94" t="s">
        <v>269</v>
      </c>
      <c r="D44" s="108">
        <v>72</v>
      </c>
      <c r="E44" s="77">
        <v>8</v>
      </c>
      <c r="F44" s="108">
        <v>5</v>
      </c>
      <c r="G44" s="119">
        <v>6</v>
      </c>
      <c r="H44" s="118">
        <v>520</v>
      </c>
      <c r="I44" s="81">
        <v>582</v>
      </c>
      <c r="J44" s="78">
        <v>1028</v>
      </c>
      <c r="K44" s="78">
        <v>3</v>
      </c>
      <c r="L44" s="108">
        <f t="shared" si="3"/>
        <v>1560</v>
      </c>
      <c r="M44" s="108">
        <f t="shared" si="4"/>
        <v>1746</v>
      </c>
      <c r="N44" s="77">
        <f t="shared" si="5"/>
        <v>3084</v>
      </c>
      <c r="O44" s="120" t="s">
        <v>263</v>
      </c>
      <c r="P44" s="94" t="s">
        <v>269</v>
      </c>
      <c r="Q44" s="108">
        <v>72</v>
      </c>
      <c r="R44" s="77">
        <v>8</v>
      </c>
      <c r="S44" s="108">
        <v>5</v>
      </c>
      <c r="T44" s="119">
        <v>5</v>
      </c>
      <c r="U44" s="118">
        <v>520</v>
      </c>
      <c r="V44" s="81">
        <v>582</v>
      </c>
      <c r="W44" s="78">
        <v>1028</v>
      </c>
      <c r="X44" s="78">
        <v>3</v>
      </c>
      <c r="Y44" s="108">
        <v>1560</v>
      </c>
      <c r="Z44" s="108">
        <v>1746</v>
      </c>
      <c r="AA44" s="77">
        <v>3084</v>
      </c>
      <c r="AB44" s="120" t="s">
        <v>263</v>
      </c>
      <c r="AC44" s="94" t="s">
        <v>269</v>
      </c>
      <c r="AD44" s="108">
        <v>61</v>
      </c>
      <c r="AE44" s="77">
        <v>8</v>
      </c>
      <c r="AF44" s="108">
        <v>2</v>
      </c>
      <c r="AG44" s="119">
        <v>4</v>
      </c>
      <c r="AH44" s="118">
        <v>520</v>
      </c>
      <c r="AI44" s="81">
        <v>582</v>
      </c>
      <c r="AJ44" s="78">
        <v>1028</v>
      </c>
      <c r="AK44" s="78">
        <v>3</v>
      </c>
      <c r="AL44" s="108">
        <v>1560</v>
      </c>
      <c r="AM44" s="108">
        <v>1746</v>
      </c>
      <c r="AN44" s="77">
        <v>3084</v>
      </c>
      <c r="AO44" s="120" t="s">
        <v>263</v>
      </c>
      <c r="AP44" s="94" t="s">
        <v>269</v>
      </c>
      <c r="AQ44" s="108">
        <v>61</v>
      </c>
      <c r="AR44" s="77">
        <v>8</v>
      </c>
      <c r="AS44" s="108">
        <v>2</v>
      </c>
      <c r="AT44" s="119">
        <v>3</v>
      </c>
      <c r="AU44" s="118">
        <v>582</v>
      </c>
      <c r="AV44" s="78">
        <v>1028</v>
      </c>
      <c r="AW44" s="78">
        <v>3</v>
      </c>
      <c r="AX44" s="78">
        <f>AU44*3</f>
        <v>1746</v>
      </c>
      <c r="AY44" s="119">
        <f>AV44*3</f>
        <v>3084</v>
      </c>
      <c r="AZ44" s="120" t="s">
        <v>263</v>
      </c>
      <c r="BA44" s="94"/>
      <c r="BB44" s="108"/>
      <c r="BC44" s="77"/>
      <c r="BD44" s="108"/>
      <c r="BE44" s="119"/>
      <c r="BF44" s="118"/>
      <c r="BG44" s="78"/>
      <c r="BH44" s="78"/>
      <c r="BI44" s="78"/>
      <c r="BJ44" s="119"/>
      <c r="BK44" s="120"/>
      <c r="BL44" s="94"/>
      <c r="BM44" s="108"/>
      <c r="BN44" s="77"/>
      <c r="BO44" s="108"/>
      <c r="BP44" s="108"/>
      <c r="BQ44" s="118"/>
      <c r="BR44" s="78"/>
      <c r="BS44" s="78"/>
      <c r="BT44" s="78"/>
      <c r="BU44" s="119"/>
      <c r="BV44" s="120"/>
      <c r="BW44" s="94"/>
      <c r="BX44" s="108"/>
      <c r="BY44" s="77"/>
      <c r="BZ44" s="108"/>
      <c r="CA44" s="108"/>
      <c r="CB44" s="118"/>
      <c r="CC44" s="78"/>
      <c r="CD44" s="78"/>
      <c r="CE44" s="78"/>
      <c r="CF44" s="119"/>
      <c r="CG44" s="120"/>
      <c r="CH44" s="94"/>
      <c r="CI44" s="108"/>
      <c r="CJ44" s="77"/>
      <c r="CK44" s="108"/>
      <c r="CL44" s="108"/>
      <c r="CM44" s="118"/>
      <c r="CN44" s="78"/>
      <c r="CO44" s="78"/>
      <c r="CP44" s="78"/>
      <c r="CQ44" s="119"/>
      <c r="CR44" s="120"/>
      <c r="CS44" s="94"/>
      <c r="CT44" s="108"/>
      <c r="CU44" s="77"/>
      <c r="CV44" s="108"/>
      <c r="CW44" s="108"/>
      <c r="CX44" s="118"/>
      <c r="CY44" s="78"/>
      <c r="CZ44" s="78"/>
      <c r="DA44" s="78"/>
      <c r="DB44" s="119"/>
      <c r="DC44" s="120"/>
      <c r="DD44" s="94"/>
      <c r="DE44" s="108"/>
      <c r="DF44" s="77"/>
      <c r="DG44" s="108"/>
      <c r="DH44" s="108"/>
      <c r="DI44" s="118"/>
      <c r="DJ44" s="78"/>
      <c r="DK44" s="78"/>
      <c r="DL44" s="78"/>
      <c r="DM44" s="119"/>
      <c r="DN44" s="120"/>
      <c r="DO44" s="94"/>
      <c r="DP44" s="108"/>
      <c r="DQ44" s="77"/>
      <c r="DR44" s="108"/>
      <c r="DS44" s="108"/>
      <c r="DT44" s="118"/>
      <c r="DU44" s="78"/>
      <c r="DV44" s="78"/>
      <c r="DW44" s="78"/>
      <c r="DX44" s="119"/>
      <c r="DY44" s="120"/>
      <c r="DZ44" s="94"/>
      <c r="EA44" s="108"/>
      <c r="EB44" s="77"/>
      <c r="EC44" s="108"/>
      <c r="ED44" s="108"/>
      <c r="EE44" s="118"/>
      <c r="EF44" s="78"/>
      <c r="EG44" s="78"/>
      <c r="EH44" s="78"/>
      <c r="EI44" s="119"/>
      <c r="EJ44" s="120"/>
      <c r="EK44" s="94"/>
      <c r="EL44" s="108"/>
      <c r="EM44" s="77"/>
      <c r="EN44" s="108"/>
      <c r="EO44" s="108"/>
      <c r="EP44" s="118"/>
      <c r="EQ44" s="78"/>
      <c r="ER44" s="78"/>
      <c r="ES44" s="78"/>
    </row>
    <row r="45" spans="1:149" ht="15" customHeight="1" x14ac:dyDescent="0.25">
      <c r="A45" s="276"/>
      <c r="B45" s="280"/>
      <c r="C45" s="94" t="s">
        <v>269</v>
      </c>
      <c r="D45" s="108">
        <v>73</v>
      </c>
      <c r="E45" s="77">
        <v>8</v>
      </c>
      <c r="F45" s="108">
        <v>4</v>
      </c>
      <c r="G45" s="119">
        <v>3</v>
      </c>
      <c r="H45" s="118">
        <v>518</v>
      </c>
      <c r="I45" s="81">
        <v>524</v>
      </c>
      <c r="J45" s="78">
        <v>1054</v>
      </c>
      <c r="K45" s="78">
        <v>2</v>
      </c>
      <c r="L45" s="108">
        <f t="shared" si="3"/>
        <v>1036</v>
      </c>
      <c r="M45" s="108">
        <f t="shared" si="4"/>
        <v>1048</v>
      </c>
      <c r="N45" s="77">
        <f t="shared" si="5"/>
        <v>2108</v>
      </c>
      <c r="O45" s="120" t="s">
        <v>145</v>
      </c>
      <c r="P45" s="94" t="s">
        <v>269</v>
      </c>
      <c r="Q45" s="108">
        <v>73</v>
      </c>
      <c r="R45" s="77">
        <v>8</v>
      </c>
      <c r="S45" s="108">
        <v>4</v>
      </c>
      <c r="T45" s="119">
        <v>3</v>
      </c>
      <c r="U45" s="118">
        <v>518</v>
      </c>
      <c r="V45" s="81">
        <v>524</v>
      </c>
      <c r="W45" s="78">
        <v>1054</v>
      </c>
      <c r="X45" s="78">
        <v>2</v>
      </c>
      <c r="Y45" s="108">
        <v>1036</v>
      </c>
      <c r="Z45" s="108">
        <v>1048</v>
      </c>
      <c r="AA45" s="77">
        <v>2108</v>
      </c>
      <c r="AB45" s="120" t="s">
        <v>145</v>
      </c>
      <c r="AC45" s="94" t="s">
        <v>269</v>
      </c>
      <c r="AD45" s="108">
        <v>73</v>
      </c>
      <c r="AE45" s="77">
        <v>8</v>
      </c>
      <c r="AF45" s="108">
        <v>2</v>
      </c>
      <c r="AG45" s="119">
        <v>2</v>
      </c>
      <c r="AH45" s="118">
        <v>518</v>
      </c>
      <c r="AI45" s="81">
        <v>524</v>
      </c>
      <c r="AJ45" s="78">
        <v>1054</v>
      </c>
      <c r="AK45" s="78">
        <v>2</v>
      </c>
      <c r="AL45" s="108">
        <v>1036</v>
      </c>
      <c r="AM45" s="108">
        <v>1048</v>
      </c>
      <c r="AN45" s="77">
        <v>2108</v>
      </c>
      <c r="AO45" s="120" t="s">
        <v>145</v>
      </c>
      <c r="AP45" s="94" t="s">
        <v>269</v>
      </c>
      <c r="AQ45" s="108">
        <v>71</v>
      </c>
      <c r="AR45" s="77">
        <v>8</v>
      </c>
      <c r="AS45" s="108">
        <v>2</v>
      </c>
      <c r="AT45" s="119">
        <v>0</v>
      </c>
      <c r="AU45" s="118">
        <v>524</v>
      </c>
      <c r="AV45" s="78">
        <v>1054</v>
      </c>
      <c r="AW45" s="78">
        <v>2</v>
      </c>
      <c r="AX45" s="78">
        <f>AU45*2</f>
        <v>1048</v>
      </c>
      <c r="AY45" s="119">
        <f>AV45*2</f>
        <v>2108</v>
      </c>
      <c r="AZ45" s="120" t="s">
        <v>145</v>
      </c>
      <c r="BA45" s="94"/>
      <c r="BB45" s="108"/>
      <c r="BC45" s="77"/>
      <c r="BD45" s="108"/>
      <c r="BE45" s="119"/>
      <c r="BF45" s="118"/>
      <c r="BG45" s="78"/>
      <c r="BH45" s="78"/>
      <c r="BI45" s="78"/>
      <c r="BJ45" s="119"/>
      <c r="BK45" s="120"/>
      <c r="BL45" s="94"/>
      <c r="BM45" s="108"/>
      <c r="BN45" s="77"/>
      <c r="BO45" s="108"/>
      <c r="BP45" s="108"/>
      <c r="BQ45" s="118"/>
      <c r="BR45" s="78"/>
      <c r="BS45" s="78"/>
      <c r="BT45" s="78"/>
      <c r="BU45" s="119"/>
      <c r="BV45" s="120"/>
      <c r="BW45" s="94"/>
      <c r="BX45" s="108"/>
      <c r="BY45" s="77"/>
      <c r="BZ45" s="108"/>
      <c r="CA45" s="108"/>
      <c r="CB45" s="118"/>
      <c r="CC45" s="78"/>
      <c r="CD45" s="78"/>
      <c r="CE45" s="78"/>
      <c r="CF45" s="119"/>
      <c r="CG45" s="120"/>
      <c r="CH45" s="94"/>
      <c r="CI45" s="108"/>
      <c r="CJ45" s="77"/>
      <c r="CK45" s="108"/>
      <c r="CL45" s="108"/>
      <c r="CM45" s="118"/>
      <c r="CN45" s="78"/>
      <c r="CO45" s="78"/>
      <c r="CP45" s="78"/>
      <c r="CQ45" s="119"/>
      <c r="CR45" s="120"/>
      <c r="CS45" s="94"/>
      <c r="CT45" s="108"/>
      <c r="CU45" s="77"/>
      <c r="CV45" s="108"/>
      <c r="CW45" s="108"/>
      <c r="CX45" s="118"/>
      <c r="CY45" s="78"/>
      <c r="CZ45" s="78"/>
      <c r="DA45" s="78"/>
      <c r="DB45" s="119"/>
      <c r="DC45" s="120"/>
      <c r="DD45" s="94"/>
      <c r="DE45" s="108"/>
      <c r="DF45" s="77"/>
      <c r="DG45" s="108"/>
      <c r="DH45" s="108"/>
      <c r="DI45" s="118"/>
      <c r="DJ45" s="78"/>
      <c r="DK45" s="78"/>
      <c r="DL45" s="78"/>
      <c r="DM45" s="119"/>
      <c r="DN45" s="120"/>
      <c r="DO45" s="94"/>
      <c r="DP45" s="108"/>
      <c r="DQ45" s="77"/>
      <c r="DR45" s="108"/>
      <c r="DS45" s="108"/>
      <c r="DT45" s="118"/>
      <c r="DU45" s="78"/>
      <c r="DV45" s="78"/>
      <c r="DW45" s="78"/>
      <c r="DX45" s="119"/>
      <c r="DY45" s="120"/>
      <c r="DZ45" s="94"/>
      <c r="EA45" s="108"/>
      <c r="EB45" s="77"/>
      <c r="EC45" s="108"/>
      <c r="ED45" s="108"/>
      <c r="EE45" s="118"/>
      <c r="EF45" s="78"/>
      <c r="EG45" s="78"/>
      <c r="EH45" s="78"/>
      <c r="EI45" s="119"/>
      <c r="EJ45" s="120"/>
      <c r="EK45" s="94"/>
      <c r="EL45" s="108"/>
      <c r="EM45" s="77"/>
      <c r="EN45" s="108"/>
      <c r="EO45" s="108"/>
      <c r="EP45" s="118"/>
      <c r="EQ45" s="78"/>
      <c r="ER45" s="78"/>
      <c r="ES45" s="78"/>
    </row>
    <row r="46" spans="1:149" ht="15" customHeight="1" x14ac:dyDescent="0.25">
      <c r="A46" s="228" t="s">
        <v>267</v>
      </c>
      <c r="B46" s="229"/>
      <c r="C46" s="94" t="s">
        <v>269</v>
      </c>
      <c r="D46" s="108">
        <v>53</v>
      </c>
      <c r="E46" s="77">
        <v>6</v>
      </c>
      <c r="F46" s="108">
        <v>2</v>
      </c>
      <c r="G46" s="119">
        <v>1</v>
      </c>
      <c r="H46" s="118">
        <v>264</v>
      </c>
      <c r="I46" s="81">
        <v>501</v>
      </c>
      <c r="J46" s="78">
        <v>1145</v>
      </c>
      <c r="K46" s="78">
        <v>2</v>
      </c>
      <c r="L46" s="108">
        <f t="shared" si="3"/>
        <v>528</v>
      </c>
      <c r="M46" s="108">
        <f t="shared" si="4"/>
        <v>1002</v>
      </c>
      <c r="N46" s="77">
        <f t="shared" si="5"/>
        <v>2290</v>
      </c>
      <c r="O46" s="120" t="s">
        <v>34</v>
      </c>
      <c r="P46" s="94" t="s">
        <v>269</v>
      </c>
      <c r="Q46" s="108">
        <v>37</v>
      </c>
      <c r="R46" s="77">
        <v>6</v>
      </c>
      <c r="S46" s="108">
        <v>2</v>
      </c>
      <c r="T46" s="119">
        <v>1</v>
      </c>
      <c r="U46" s="118">
        <v>264</v>
      </c>
      <c r="V46" s="81">
        <v>501</v>
      </c>
      <c r="W46" s="78">
        <v>1145</v>
      </c>
      <c r="X46" s="78">
        <v>2</v>
      </c>
      <c r="Y46" s="108">
        <v>528</v>
      </c>
      <c r="Z46" s="108">
        <v>1002</v>
      </c>
      <c r="AA46" s="77">
        <v>2290</v>
      </c>
      <c r="AB46" s="120" t="s">
        <v>34</v>
      </c>
      <c r="AC46" s="94" t="s">
        <v>269</v>
      </c>
      <c r="AD46" s="108">
        <v>6</v>
      </c>
      <c r="AE46" s="77">
        <v>6</v>
      </c>
      <c r="AF46" s="108">
        <v>2</v>
      </c>
      <c r="AG46" s="119">
        <v>0</v>
      </c>
      <c r="AH46" s="118">
        <v>264</v>
      </c>
      <c r="AI46" s="81">
        <v>501</v>
      </c>
      <c r="AJ46" s="78">
        <v>1145</v>
      </c>
      <c r="AK46" s="78">
        <v>2</v>
      </c>
      <c r="AL46" s="108">
        <v>528</v>
      </c>
      <c r="AM46" s="108">
        <v>1002</v>
      </c>
      <c r="AN46" s="77">
        <v>2290</v>
      </c>
      <c r="AO46" s="120" t="s">
        <v>34</v>
      </c>
      <c r="AP46" s="94" t="s">
        <v>269</v>
      </c>
      <c r="AQ46" s="108"/>
      <c r="AR46" s="77"/>
      <c r="AS46" s="108"/>
      <c r="AT46" s="119"/>
      <c r="AU46" s="118"/>
      <c r="AV46" s="78"/>
      <c r="AW46" s="78"/>
      <c r="AX46" s="78"/>
      <c r="AY46" s="119"/>
      <c r="AZ46" s="120" t="s">
        <v>34</v>
      </c>
      <c r="BA46" s="94"/>
      <c r="BB46" s="108"/>
      <c r="BC46" s="77"/>
      <c r="BD46" s="108"/>
      <c r="BE46" s="119"/>
      <c r="BF46" s="118"/>
      <c r="BG46" s="78"/>
      <c r="BH46" s="78"/>
      <c r="BI46" s="78"/>
      <c r="BJ46" s="119"/>
      <c r="BK46" s="120"/>
      <c r="BL46" s="94"/>
      <c r="BM46" s="108"/>
      <c r="BN46" s="77"/>
      <c r="BO46" s="108"/>
      <c r="BP46" s="108"/>
      <c r="BQ46" s="118"/>
      <c r="BR46" s="78"/>
      <c r="BS46" s="78"/>
      <c r="BT46" s="78"/>
      <c r="BU46" s="119"/>
      <c r="BV46" s="120"/>
      <c r="BW46" s="94"/>
      <c r="BX46" s="108"/>
      <c r="BY46" s="77"/>
      <c r="BZ46" s="108"/>
      <c r="CA46" s="108"/>
      <c r="CB46" s="118"/>
      <c r="CC46" s="78"/>
      <c r="CD46" s="78"/>
      <c r="CE46" s="78"/>
      <c r="CF46" s="119"/>
      <c r="CG46" s="120"/>
      <c r="CH46" s="94"/>
      <c r="CI46" s="108"/>
      <c r="CJ46" s="77"/>
      <c r="CK46" s="108"/>
      <c r="CL46" s="108"/>
      <c r="CM46" s="118"/>
      <c r="CN46" s="78"/>
      <c r="CO46" s="78"/>
      <c r="CP46" s="78"/>
      <c r="CQ46" s="119"/>
      <c r="CR46" s="120"/>
      <c r="CS46" s="94"/>
      <c r="CT46" s="108"/>
      <c r="CU46" s="77"/>
      <c r="CV46" s="108"/>
      <c r="CW46" s="108"/>
      <c r="CX46" s="118"/>
      <c r="CY46" s="78"/>
      <c r="CZ46" s="78"/>
      <c r="DA46" s="78"/>
      <c r="DB46" s="119"/>
      <c r="DC46" s="120"/>
      <c r="DD46" s="94"/>
      <c r="DE46" s="108"/>
      <c r="DF46" s="77"/>
      <c r="DG46" s="108"/>
      <c r="DH46" s="108"/>
      <c r="DI46" s="118"/>
      <c r="DJ46" s="78"/>
      <c r="DK46" s="78"/>
      <c r="DL46" s="78"/>
      <c r="DM46" s="119"/>
      <c r="DN46" s="120"/>
      <c r="DO46" s="94"/>
      <c r="DP46" s="108"/>
      <c r="DQ46" s="77"/>
      <c r="DR46" s="108"/>
      <c r="DS46" s="108"/>
      <c r="DT46" s="118"/>
      <c r="DU46" s="78"/>
      <c r="DV46" s="78"/>
      <c r="DW46" s="78"/>
      <c r="DX46" s="119"/>
      <c r="DY46" s="120"/>
      <c r="DZ46" s="94"/>
      <c r="EA46" s="108"/>
      <c r="EB46" s="77"/>
      <c r="EC46" s="108"/>
      <c r="ED46" s="108"/>
      <c r="EE46" s="118"/>
      <c r="EF46" s="78"/>
      <c r="EG46" s="78"/>
      <c r="EH46" s="78"/>
      <c r="EI46" s="119"/>
      <c r="EJ46" s="120"/>
      <c r="EK46" s="94"/>
      <c r="EL46" s="108"/>
      <c r="EM46" s="77"/>
      <c r="EN46" s="108"/>
      <c r="EO46" s="108"/>
      <c r="EP46" s="118"/>
      <c r="EQ46" s="78"/>
      <c r="ER46" s="78"/>
      <c r="ES46" s="78"/>
    </row>
    <row r="47" spans="1:149" ht="15" customHeight="1" x14ac:dyDescent="0.25">
      <c r="A47" s="228" t="s">
        <v>268</v>
      </c>
      <c r="B47" s="229"/>
      <c r="C47" s="94" t="s">
        <v>269</v>
      </c>
      <c r="D47" s="108">
        <v>30</v>
      </c>
      <c r="E47" s="77">
        <v>7</v>
      </c>
      <c r="F47" s="108">
        <v>2</v>
      </c>
      <c r="G47" s="119">
        <v>0</v>
      </c>
      <c r="H47" s="118">
        <v>324</v>
      </c>
      <c r="I47" s="81">
        <v>606</v>
      </c>
      <c r="J47" s="78">
        <v>1367</v>
      </c>
      <c r="K47" s="78">
        <v>2</v>
      </c>
      <c r="L47" s="108">
        <f t="shared" si="3"/>
        <v>648</v>
      </c>
      <c r="M47" s="108">
        <f t="shared" si="4"/>
        <v>1212</v>
      </c>
      <c r="N47" s="77">
        <f t="shared" si="5"/>
        <v>2734</v>
      </c>
      <c r="O47" s="120" t="s">
        <v>185</v>
      </c>
      <c r="P47" s="94" t="s">
        <v>269</v>
      </c>
      <c r="Q47" s="108">
        <v>8</v>
      </c>
      <c r="R47" s="77">
        <v>7</v>
      </c>
      <c r="S47" s="108">
        <v>2</v>
      </c>
      <c r="T47" s="119">
        <v>0</v>
      </c>
      <c r="U47" s="118">
        <v>324</v>
      </c>
      <c r="V47" s="81">
        <v>606</v>
      </c>
      <c r="W47" s="78">
        <v>1367</v>
      </c>
      <c r="X47" s="78">
        <v>2</v>
      </c>
      <c r="Y47" s="108">
        <v>648</v>
      </c>
      <c r="Z47" s="108">
        <v>1212</v>
      </c>
      <c r="AA47" s="77">
        <v>2734</v>
      </c>
      <c r="AB47" s="120" t="s">
        <v>185</v>
      </c>
      <c r="AC47" s="94" t="s">
        <v>269</v>
      </c>
      <c r="AD47" s="108">
        <v>0</v>
      </c>
      <c r="AE47" s="77">
        <v>7</v>
      </c>
      <c r="AF47" s="108">
        <v>2</v>
      </c>
      <c r="AG47" s="119">
        <v>0</v>
      </c>
      <c r="AH47" s="118">
        <v>324</v>
      </c>
      <c r="AI47" s="81">
        <v>606</v>
      </c>
      <c r="AJ47" s="78">
        <v>1367</v>
      </c>
      <c r="AK47" s="78">
        <v>2</v>
      </c>
      <c r="AL47" s="108">
        <v>648</v>
      </c>
      <c r="AM47" s="108">
        <v>1212</v>
      </c>
      <c r="AN47" s="77">
        <v>2734</v>
      </c>
      <c r="AO47" s="120" t="s">
        <v>185</v>
      </c>
      <c r="AP47" s="94" t="s">
        <v>269</v>
      </c>
      <c r="AQ47" s="108"/>
      <c r="AR47" s="77"/>
      <c r="AS47" s="108"/>
      <c r="AT47" s="119"/>
      <c r="AU47" s="118"/>
      <c r="AV47" s="78"/>
      <c r="AW47" s="78"/>
      <c r="AX47" s="78"/>
      <c r="AY47" s="119"/>
      <c r="AZ47" s="120" t="s">
        <v>185</v>
      </c>
      <c r="BA47" s="94"/>
      <c r="BB47" s="108"/>
      <c r="BC47" s="77"/>
      <c r="BD47" s="108"/>
      <c r="BE47" s="119"/>
      <c r="BF47" s="118"/>
      <c r="BG47" s="78"/>
      <c r="BH47" s="78"/>
      <c r="BI47" s="78"/>
      <c r="BJ47" s="119"/>
      <c r="BK47" s="120"/>
      <c r="BL47" s="94"/>
      <c r="BM47" s="108"/>
      <c r="BN47" s="77"/>
      <c r="BO47" s="108"/>
      <c r="BP47" s="108"/>
      <c r="BQ47" s="118"/>
      <c r="BR47" s="78"/>
      <c r="BS47" s="78"/>
      <c r="BT47" s="78"/>
      <c r="BU47" s="119"/>
      <c r="BV47" s="120"/>
      <c r="BW47" s="94"/>
      <c r="BX47" s="108"/>
      <c r="BY47" s="77"/>
      <c r="BZ47" s="108"/>
      <c r="CA47" s="108"/>
      <c r="CB47" s="118"/>
      <c r="CC47" s="78"/>
      <c r="CD47" s="78"/>
      <c r="CE47" s="78"/>
      <c r="CF47" s="119"/>
      <c r="CG47" s="120"/>
      <c r="CH47" s="94"/>
      <c r="CI47" s="108"/>
      <c r="CJ47" s="77"/>
      <c r="CK47" s="108"/>
      <c r="CL47" s="108"/>
      <c r="CM47" s="118"/>
      <c r="CN47" s="78"/>
      <c r="CO47" s="78"/>
      <c r="CP47" s="78"/>
      <c r="CQ47" s="119"/>
      <c r="CR47" s="120"/>
      <c r="CS47" s="94"/>
      <c r="CT47" s="108"/>
      <c r="CU47" s="77"/>
      <c r="CV47" s="108"/>
      <c r="CW47" s="108"/>
      <c r="CX47" s="118"/>
      <c r="CY47" s="78"/>
      <c r="CZ47" s="78"/>
      <c r="DA47" s="78"/>
      <c r="DB47" s="119"/>
      <c r="DC47" s="120"/>
      <c r="DD47" s="94"/>
      <c r="DE47" s="108"/>
      <c r="DF47" s="77"/>
      <c r="DG47" s="108"/>
      <c r="DH47" s="108"/>
      <c r="DI47" s="118"/>
      <c r="DJ47" s="78"/>
      <c r="DK47" s="78"/>
      <c r="DL47" s="78"/>
      <c r="DM47" s="119"/>
      <c r="DN47" s="120"/>
      <c r="DO47" s="94"/>
      <c r="DP47" s="108"/>
      <c r="DQ47" s="77"/>
      <c r="DR47" s="108"/>
      <c r="DS47" s="108"/>
      <c r="DT47" s="118"/>
      <c r="DU47" s="78"/>
      <c r="DV47" s="78"/>
      <c r="DW47" s="78"/>
      <c r="DX47" s="119"/>
      <c r="DY47" s="120"/>
      <c r="DZ47" s="94"/>
      <c r="EA47" s="108"/>
      <c r="EB47" s="77"/>
      <c r="EC47" s="108"/>
      <c r="ED47" s="108"/>
      <c r="EE47" s="118"/>
      <c r="EF47" s="78"/>
      <c r="EG47" s="78"/>
      <c r="EH47" s="78"/>
      <c r="EI47" s="119"/>
      <c r="EJ47" s="120"/>
      <c r="EK47" s="94"/>
      <c r="EL47" s="108"/>
      <c r="EM47" s="77"/>
      <c r="EN47" s="108"/>
      <c r="EO47" s="108"/>
      <c r="EP47" s="118"/>
      <c r="EQ47" s="78"/>
      <c r="ER47" s="78"/>
      <c r="ES47" s="78"/>
    </row>
    <row r="48" spans="1:149" ht="15" customHeight="1" x14ac:dyDescent="0.25">
      <c r="A48" s="37" t="s">
        <v>37</v>
      </c>
      <c r="B48" s="205"/>
      <c r="C48" s="114"/>
      <c r="D48" s="188"/>
      <c r="E48" s="188"/>
      <c r="F48" s="188"/>
      <c r="G48" s="113"/>
      <c r="H48" s="113"/>
      <c r="I48" s="113"/>
      <c r="J48" s="113"/>
      <c r="K48" s="113"/>
      <c r="L48" s="113"/>
      <c r="M48" s="113"/>
      <c r="N48" s="113"/>
      <c r="O48" s="189"/>
      <c r="P48" s="114"/>
      <c r="Q48" s="188"/>
      <c r="R48" s="188"/>
      <c r="S48" s="188"/>
      <c r="T48" s="113"/>
      <c r="U48" s="113"/>
      <c r="V48" s="113"/>
      <c r="W48" s="113"/>
      <c r="X48" s="113"/>
      <c r="Y48" s="113"/>
      <c r="Z48" s="113"/>
      <c r="AA48" s="113"/>
      <c r="AB48" s="189"/>
      <c r="AC48" s="114"/>
      <c r="AD48" s="188"/>
      <c r="AE48" s="188"/>
      <c r="AF48" s="188"/>
      <c r="AG48" s="113"/>
      <c r="AH48" s="113"/>
      <c r="AI48" s="113"/>
      <c r="AJ48" s="113"/>
      <c r="AK48" s="113"/>
      <c r="AL48" s="113"/>
      <c r="AM48" s="113"/>
      <c r="AN48" s="113"/>
      <c r="AO48" s="189"/>
      <c r="AP48" s="114"/>
      <c r="AQ48" s="188"/>
      <c r="AR48" s="188"/>
      <c r="AS48" s="188"/>
      <c r="AT48" s="113"/>
      <c r="AU48" s="113"/>
      <c r="AV48" s="113"/>
      <c r="AW48" s="113"/>
      <c r="AX48" s="113"/>
      <c r="AY48" s="113"/>
      <c r="AZ48" s="189"/>
      <c r="BA48" s="114"/>
      <c r="BB48" s="188"/>
      <c r="BC48" s="188"/>
      <c r="BD48" s="188"/>
      <c r="BE48" s="113"/>
      <c r="BF48" s="113"/>
      <c r="BG48" s="113"/>
      <c r="BH48" s="113"/>
      <c r="BI48" s="113"/>
      <c r="BJ48" s="113"/>
      <c r="BK48" s="189"/>
      <c r="BL48" s="114"/>
      <c r="BM48" s="188"/>
      <c r="BN48" s="188"/>
      <c r="BO48" s="188"/>
      <c r="BP48" s="113"/>
      <c r="BQ48" s="113"/>
      <c r="BR48" s="113"/>
      <c r="BS48" s="113"/>
      <c r="BT48" s="113"/>
      <c r="BU48" s="113"/>
      <c r="BV48" s="189"/>
      <c r="BW48" s="114"/>
      <c r="BX48" s="188"/>
      <c r="BY48" s="188"/>
      <c r="BZ48" s="188"/>
      <c r="CA48" s="113"/>
      <c r="CB48" s="113"/>
      <c r="CC48" s="113"/>
      <c r="CD48" s="113"/>
      <c r="CE48" s="113"/>
      <c r="CF48" s="113"/>
      <c r="CG48" s="189"/>
      <c r="CH48" s="114"/>
      <c r="CI48" s="188"/>
      <c r="CJ48" s="188"/>
      <c r="CK48" s="188"/>
      <c r="CL48" s="113"/>
      <c r="CM48" s="113"/>
      <c r="CN48" s="113"/>
      <c r="CO48" s="113"/>
      <c r="CP48" s="113"/>
      <c r="CQ48" s="113"/>
      <c r="CR48" s="189"/>
      <c r="CS48" s="114"/>
      <c r="CT48" s="188"/>
      <c r="CU48" s="188"/>
      <c r="CV48" s="188"/>
      <c r="CW48" s="113"/>
      <c r="CX48" s="113"/>
      <c r="CY48" s="113"/>
      <c r="CZ48" s="113"/>
      <c r="DA48" s="113"/>
      <c r="DB48" s="113"/>
      <c r="DC48" s="189"/>
      <c r="DD48" s="114"/>
      <c r="DE48" s="188"/>
      <c r="DF48" s="188"/>
      <c r="DG48" s="188"/>
      <c r="DH48" s="113"/>
      <c r="DI48" s="113"/>
      <c r="DJ48" s="113"/>
      <c r="DK48" s="113"/>
      <c r="DL48" s="113"/>
      <c r="DM48" s="113"/>
      <c r="DN48" s="189"/>
      <c r="DO48" s="114"/>
      <c r="DP48" s="188"/>
      <c r="DQ48" s="188"/>
      <c r="DR48" s="188"/>
      <c r="DS48" s="113"/>
      <c r="DT48" s="113"/>
      <c r="DU48" s="113"/>
      <c r="DV48" s="113"/>
      <c r="DW48" s="113"/>
      <c r="DX48" s="113"/>
      <c r="DY48" s="189"/>
      <c r="DZ48" s="114"/>
      <c r="EA48" s="188"/>
      <c r="EB48" s="188"/>
      <c r="EC48" s="188"/>
      <c r="ED48" s="113"/>
      <c r="EE48" s="113"/>
      <c r="EF48" s="113"/>
      <c r="EG48" s="113"/>
      <c r="EH48" s="113"/>
      <c r="EI48" s="113"/>
      <c r="EJ48" s="189"/>
      <c r="EK48" s="114"/>
      <c r="EL48" s="188"/>
      <c r="EM48" s="188"/>
      <c r="EN48" s="188"/>
      <c r="EO48" s="113"/>
      <c r="EP48" s="113"/>
      <c r="EQ48" s="113"/>
      <c r="ER48" s="113"/>
      <c r="ES48" s="113"/>
    </row>
    <row r="49" spans="1:149" ht="15" customHeight="1" x14ac:dyDescent="0.25">
      <c r="A49" s="281" t="s">
        <v>38</v>
      </c>
      <c r="B49" s="212"/>
      <c r="C49" s="94" t="s">
        <v>89</v>
      </c>
      <c r="D49" s="108" t="s">
        <v>89</v>
      </c>
      <c r="E49" s="77" t="s">
        <v>89</v>
      </c>
      <c r="F49" s="77" t="s">
        <v>89</v>
      </c>
      <c r="G49" s="79" t="s">
        <v>89</v>
      </c>
      <c r="H49" s="78" t="s">
        <v>89</v>
      </c>
      <c r="I49" s="78" t="s">
        <v>89</v>
      </c>
      <c r="J49" s="79" t="s">
        <v>89</v>
      </c>
      <c r="K49" s="79" t="s">
        <v>89</v>
      </c>
      <c r="L49" s="79" t="s">
        <v>89</v>
      </c>
      <c r="M49" s="79" t="s">
        <v>89</v>
      </c>
      <c r="N49" s="79" t="s">
        <v>89</v>
      </c>
      <c r="O49" s="95" t="s">
        <v>89</v>
      </c>
      <c r="P49" s="94" t="s">
        <v>89</v>
      </c>
      <c r="Q49" s="108" t="s">
        <v>89</v>
      </c>
      <c r="R49" s="77" t="s">
        <v>89</v>
      </c>
      <c r="S49" s="77" t="s">
        <v>89</v>
      </c>
      <c r="T49" s="79" t="s">
        <v>89</v>
      </c>
      <c r="U49" s="78" t="s">
        <v>89</v>
      </c>
      <c r="V49" s="78" t="s">
        <v>89</v>
      </c>
      <c r="W49" s="79" t="s">
        <v>89</v>
      </c>
      <c r="X49" s="79" t="s">
        <v>89</v>
      </c>
      <c r="Y49" s="79" t="s">
        <v>89</v>
      </c>
      <c r="Z49" s="79" t="s">
        <v>89</v>
      </c>
      <c r="AA49" s="79" t="s">
        <v>89</v>
      </c>
      <c r="AB49" s="95" t="s">
        <v>89</v>
      </c>
      <c r="AC49" s="94" t="s">
        <v>89</v>
      </c>
      <c r="AD49" s="108" t="s">
        <v>89</v>
      </c>
      <c r="AE49" s="77" t="s">
        <v>89</v>
      </c>
      <c r="AF49" s="77" t="s">
        <v>89</v>
      </c>
      <c r="AG49" s="79" t="s">
        <v>89</v>
      </c>
      <c r="AH49" s="78" t="s">
        <v>89</v>
      </c>
      <c r="AI49" s="78" t="s">
        <v>89</v>
      </c>
      <c r="AJ49" s="79" t="s">
        <v>89</v>
      </c>
      <c r="AK49" s="79" t="s">
        <v>89</v>
      </c>
      <c r="AL49" s="79" t="s">
        <v>89</v>
      </c>
      <c r="AM49" s="79" t="s">
        <v>89</v>
      </c>
      <c r="AN49" s="79" t="s">
        <v>89</v>
      </c>
      <c r="AO49" s="95" t="s">
        <v>89</v>
      </c>
      <c r="AP49" s="94" t="s">
        <v>89</v>
      </c>
      <c r="AQ49" s="108" t="s">
        <v>89</v>
      </c>
      <c r="AR49" s="77" t="s">
        <v>89</v>
      </c>
      <c r="AS49" s="77" t="s">
        <v>89</v>
      </c>
      <c r="AT49" s="79" t="s">
        <v>89</v>
      </c>
      <c r="AU49" s="78" t="s">
        <v>89</v>
      </c>
      <c r="AV49" s="78" t="s">
        <v>89</v>
      </c>
      <c r="AW49" s="79" t="s">
        <v>89</v>
      </c>
      <c r="AX49" s="79" t="s">
        <v>89</v>
      </c>
      <c r="AY49" s="79" t="s">
        <v>89</v>
      </c>
      <c r="AZ49" s="95" t="s">
        <v>89</v>
      </c>
      <c r="BA49" s="94" t="s">
        <v>194</v>
      </c>
      <c r="BB49" s="108">
        <v>2</v>
      </c>
      <c r="BC49" s="77">
        <v>4</v>
      </c>
      <c r="BD49" s="77">
        <v>1</v>
      </c>
      <c r="BE49" s="79">
        <v>36</v>
      </c>
      <c r="BF49" s="78">
        <v>789</v>
      </c>
      <c r="BG49" s="78">
        <v>1263</v>
      </c>
      <c r="BH49" s="79">
        <v>1</v>
      </c>
      <c r="BI49" s="79">
        <v>789</v>
      </c>
      <c r="BJ49" s="79">
        <v>1263</v>
      </c>
      <c r="BK49" s="95" t="s">
        <v>36</v>
      </c>
      <c r="BL49" s="94" t="s">
        <v>194</v>
      </c>
      <c r="BM49" s="108">
        <v>6</v>
      </c>
      <c r="BN49" s="77">
        <v>4</v>
      </c>
      <c r="BO49" s="108">
        <v>1</v>
      </c>
      <c r="BP49" s="108">
        <v>36</v>
      </c>
      <c r="BQ49" s="118">
        <v>789</v>
      </c>
      <c r="BR49" s="78">
        <v>1263</v>
      </c>
      <c r="BS49" s="78">
        <v>1</v>
      </c>
      <c r="BT49" s="78">
        <v>789</v>
      </c>
      <c r="BU49" s="119">
        <v>1263</v>
      </c>
      <c r="BV49" s="120" t="s">
        <v>36</v>
      </c>
      <c r="BW49" s="94" t="s">
        <v>194</v>
      </c>
      <c r="BX49" s="108">
        <v>4</v>
      </c>
      <c r="BY49" s="77">
        <v>4</v>
      </c>
      <c r="BZ49" s="108">
        <v>1</v>
      </c>
      <c r="CA49" s="108">
        <v>36</v>
      </c>
      <c r="CB49" s="118">
        <v>789</v>
      </c>
      <c r="CC49" s="78">
        <v>1263</v>
      </c>
      <c r="CD49" s="78">
        <v>1</v>
      </c>
      <c r="CE49" s="78">
        <v>789</v>
      </c>
      <c r="CF49" s="119">
        <v>1263</v>
      </c>
      <c r="CG49" s="120" t="s">
        <v>36</v>
      </c>
      <c r="CH49" s="94">
        <v>8</v>
      </c>
      <c r="CI49" s="108">
        <v>4</v>
      </c>
      <c r="CJ49" s="77">
        <v>1</v>
      </c>
      <c r="CK49" s="108">
        <v>35</v>
      </c>
      <c r="CL49" s="108">
        <v>789</v>
      </c>
      <c r="CM49" s="118">
        <v>1263</v>
      </c>
      <c r="CN49" s="78">
        <v>1</v>
      </c>
      <c r="CO49" s="78">
        <v>789</v>
      </c>
      <c r="CP49" s="78">
        <v>1263</v>
      </c>
      <c r="CQ49" s="119" t="s">
        <v>36</v>
      </c>
      <c r="CR49" s="120">
        <v>8</v>
      </c>
      <c r="CS49" s="94">
        <v>4</v>
      </c>
      <c r="CT49" s="108">
        <v>1</v>
      </c>
      <c r="CU49" s="77">
        <v>789</v>
      </c>
      <c r="CV49" s="108">
        <v>1263</v>
      </c>
      <c r="CW49" s="108">
        <v>1</v>
      </c>
      <c r="CX49" s="118">
        <v>789</v>
      </c>
      <c r="CY49" s="78">
        <v>1263</v>
      </c>
      <c r="CZ49" s="78" t="s">
        <v>36</v>
      </c>
      <c r="DA49" s="78">
        <v>18</v>
      </c>
      <c r="DB49" s="119">
        <v>7</v>
      </c>
      <c r="DC49" s="120">
        <v>1</v>
      </c>
      <c r="DD49" s="94">
        <v>789</v>
      </c>
      <c r="DE49" s="108">
        <v>1263</v>
      </c>
      <c r="DF49" s="77">
        <v>1</v>
      </c>
      <c r="DG49" s="108">
        <v>789</v>
      </c>
      <c r="DH49" s="108">
        <v>1263</v>
      </c>
      <c r="DI49" s="118" t="s">
        <v>39</v>
      </c>
      <c r="DJ49" s="78">
        <v>18</v>
      </c>
      <c r="DK49" s="78">
        <v>7</v>
      </c>
      <c r="DL49" s="78">
        <v>1</v>
      </c>
      <c r="DM49" s="119">
        <v>789</v>
      </c>
      <c r="DN49" s="120">
        <v>1263</v>
      </c>
      <c r="DO49" s="94">
        <v>1</v>
      </c>
      <c r="DP49" s="108">
        <v>789</v>
      </c>
      <c r="DQ49" s="77">
        <v>1263</v>
      </c>
      <c r="DR49" s="108" t="s">
        <v>39</v>
      </c>
      <c r="DS49" s="108">
        <v>13</v>
      </c>
      <c r="DT49" s="118">
        <v>7</v>
      </c>
      <c r="DU49" s="78">
        <v>1</v>
      </c>
      <c r="DV49" s="78">
        <v>789</v>
      </c>
      <c r="DW49" s="78">
        <v>1263</v>
      </c>
      <c r="DX49" s="119">
        <v>1</v>
      </c>
      <c r="DY49" s="120">
        <v>789</v>
      </c>
      <c r="DZ49" s="94">
        <v>1263</v>
      </c>
      <c r="EA49" s="108" t="s">
        <v>39</v>
      </c>
      <c r="EB49" s="77">
        <v>18</v>
      </c>
      <c r="EC49" s="108">
        <v>7</v>
      </c>
      <c r="ED49" s="108">
        <v>1</v>
      </c>
      <c r="EE49" s="118">
        <v>789</v>
      </c>
      <c r="EF49" s="78">
        <v>1263</v>
      </c>
      <c r="EG49" s="78">
        <v>1</v>
      </c>
      <c r="EH49" s="78">
        <v>789</v>
      </c>
      <c r="EI49" s="119">
        <v>1263</v>
      </c>
      <c r="EJ49" s="120" t="s">
        <v>39</v>
      </c>
      <c r="EK49" s="94">
        <v>18</v>
      </c>
      <c r="EL49" s="108">
        <v>7</v>
      </c>
      <c r="EM49" s="77">
        <v>1</v>
      </c>
      <c r="EN49" s="108">
        <v>796</v>
      </c>
      <c r="EO49" s="108">
        <v>1263</v>
      </c>
      <c r="EP49" s="118" t="s">
        <v>12</v>
      </c>
      <c r="EQ49" s="78" t="s">
        <v>12</v>
      </c>
      <c r="ER49" s="78" t="s">
        <v>12</v>
      </c>
      <c r="ES49" s="78" t="s">
        <v>39</v>
      </c>
    </row>
    <row r="50" spans="1:149" ht="15" customHeight="1" x14ac:dyDescent="0.25">
      <c r="A50" s="282"/>
      <c r="B50" s="213"/>
      <c r="C50" s="94" t="s">
        <v>89</v>
      </c>
      <c r="D50" s="108" t="s">
        <v>89</v>
      </c>
      <c r="E50" s="77" t="s">
        <v>89</v>
      </c>
      <c r="F50" s="77" t="s">
        <v>89</v>
      </c>
      <c r="G50" s="79" t="s">
        <v>89</v>
      </c>
      <c r="H50" s="78" t="s">
        <v>89</v>
      </c>
      <c r="I50" s="78" t="s">
        <v>89</v>
      </c>
      <c r="J50" s="79" t="s">
        <v>89</v>
      </c>
      <c r="K50" s="79" t="s">
        <v>89</v>
      </c>
      <c r="L50" s="79" t="s">
        <v>89</v>
      </c>
      <c r="M50" s="79" t="s">
        <v>89</v>
      </c>
      <c r="N50" s="79" t="s">
        <v>89</v>
      </c>
      <c r="O50" s="95" t="s">
        <v>89</v>
      </c>
      <c r="P50" s="94" t="s">
        <v>89</v>
      </c>
      <c r="Q50" s="108" t="s">
        <v>89</v>
      </c>
      <c r="R50" s="77" t="s">
        <v>89</v>
      </c>
      <c r="S50" s="77" t="s">
        <v>89</v>
      </c>
      <c r="T50" s="79" t="s">
        <v>89</v>
      </c>
      <c r="U50" s="78" t="s">
        <v>89</v>
      </c>
      <c r="V50" s="78" t="s">
        <v>89</v>
      </c>
      <c r="W50" s="79" t="s">
        <v>89</v>
      </c>
      <c r="X50" s="79" t="s">
        <v>89</v>
      </c>
      <c r="Y50" s="79" t="s">
        <v>89</v>
      </c>
      <c r="Z50" s="79" t="s">
        <v>89</v>
      </c>
      <c r="AA50" s="79" t="s">
        <v>89</v>
      </c>
      <c r="AB50" s="95" t="s">
        <v>89</v>
      </c>
      <c r="AC50" s="94" t="s">
        <v>89</v>
      </c>
      <c r="AD50" s="108" t="s">
        <v>89</v>
      </c>
      <c r="AE50" s="77" t="s">
        <v>89</v>
      </c>
      <c r="AF50" s="77" t="s">
        <v>89</v>
      </c>
      <c r="AG50" s="79" t="s">
        <v>89</v>
      </c>
      <c r="AH50" s="78" t="s">
        <v>89</v>
      </c>
      <c r="AI50" s="78" t="s">
        <v>89</v>
      </c>
      <c r="AJ50" s="79" t="s">
        <v>89</v>
      </c>
      <c r="AK50" s="79" t="s">
        <v>89</v>
      </c>
      <c r="AL50" s="79" t="s">
        <v>89</v>
      </c>
      <c r="AM50" s="79" t="s">
        <v>89</v>
      </c>
      <c r="AN50" s="79" t="s">
        <v>89</v>
      </c>
      <c r="AO50" s="95" t="s">
        <v>89</v>
      </c>
      <c r="AP50" s="94" t="s">
        <v>89</v>
      </c>
      <c r="AQ50" s="108" t="s">
        <v>89</v>
      </c>
      <c r="AR50" s="77" t="s">
        <v>89</v>
      </c>
      <c r="AS50" s="77" t="s">
        <v>89</v>
      </c>
      <c r="AT50" s="78" t="s">
        <v>89</v>
      </c>
      <c r="AU50" s="78" t="s">
        <v>89</v>
      </c>
      <c r="AV50" s="78" t="s">
        <v>89</v>
      </c>
      <c r="AW50" s="78" t="s">
        <v>89</v>
      </c>
      <c r="AX50" s="78" t="s">
        <v>89</v>
      </c>
      <c r="AY50" s="78" t="s">
        <v>89</v>
      </c>
      <c r="AZ50" s="120" t="s">
        <v>89</v>
      </c>
      <c r="BA50" s="94"/>
      <c r="BB50" s="108"/>
      <c r="BC50" s="77"/>
      <c r="BD50" s="77"/>
      <c r="BE50" s="78"/>
      <c r="BF50" s="78">
        <v>440</v>
      </c>
      <c r="BG50" s="78">
        <v>723</v>
      </c>
      <c r="BH50" s="78">
        <v>2</v>
      </c>
      <c r="BI50" s="78">
        <v>880</v>
      </c>
      <c r="BJ50" s="78">
        <v>1446</v>
      </c>
      <c r="BK50" s="120" t="s">
        <v>36</v>
      </c>
      <c r="BL50" s="94"/>
      <c r="BM50" s="108"/>
      <c r="BN50" s="77"/>
      <c r="BO50" s="108"/>
      <c r="BP50" s="108"/>
      <c r="BQ50" s="118">
        <v>440</v>
      </c>
      <c r="BR50" s="78">
        <v>723</v>
      </c>
      <c r="BS50" s="78">
        <v>2</v>
      </c>
      <c r="BT50" s="78">
        <v>880</v>
      </c>
      <c r="BU50" s="119">
        <v>1446</v>
      </c>
      <c r="BV50" s="120" t="s">
        <v>36</v>
      </c>
      <c r="BW50" s="94"/>
      <c r="BX50" s="108"/>
      <c r="BY50" s="77"/>
      <c r="BZ50" s="108"/>
      <c r="CA50" s="108"/>
      <c r="CB50" s="118">
        <v>440</v>
      </c>
      <c r="CC50" s="78">
        <v>723</v>
      </c>
      <c r="CD50" s="78">
        <v>2</v>
      </c>
      <c r="CE50" s="78">
        <v>880</v>
      </c>
      <c r="CF50" s="119">
        <v>1446</v>
      </c>
      <c r="CG50" s="120" t="s">
        <v>36</v>
      </c>
      <c r="CH50" s="94"/>
      <c r="CI50" s="108"/>
      <c r="CJ50" s="77"/>
      <c r="CK50" s="108"/>
      <c r="CL50" s="108">
        <v>440</v>
      </c>
      <c r="CM50" s="118">
        <v>723</v>
      </c>
      <c r="CN50" s="78">
        <v>2</v>
      </c>
      <c r="CO50" s="78">
        <v>880</v>
      </c>
      <c r="CP50" s="78">
        <v>1446</v>
      </c>
      <c r="CQ50" s="119" t="s">
        <v>36</v>
      </c>
      <c r="CR50" s="120"/>
      <c r="CS50" s="94"/>
      <c r="CT50" s="108"/>
      <c r="CU50" s="77">
        <v>440</v>
      </c>
      <c r="CV50" s="108">
        <v>723</v>
      </c>
      <c r="CW50" s="108">
        <v>2</v>
      </c>
      <c r="CX50" s="118">
        <v>880</v>
      </c>
      <c r="CY50" s="78">
        <v>1446</v>
      </c>
      <c r="CZ50" s="78" t="s">
        <v>36</v>
      </c>
      <c r="DA50" s="78">
        <v>10</v>
      </c>
      <c r="DB50" s="119">
        <v>4</v>
      </c>
      <c r="DC50" s="120">
        <v>1</v>
      </c>
      <c r="DD50" s="94">
        <v>440</v>
      </c>
      <c r="DE50" s="108">
        <v>723</v>
      </c>
      <c r="DF50" s="77">
        <v>2</v>
      </c>
      <c r="DG50" s="108">
        <v>880</v>
      </c>
      <c r="DH50" s="108">
        <v>1446</v>
      </c>
      <c r="DI50" s="118" t="s">
        <v>36</v>
      </c>
      <c r="DJ50" s="78">
        <v>35</v>
      </c>
      <c r="DK50" s="78">
        <v>4</v>
      </c>
      <c r="DL50" s="78">
        <v>1</v>
      </c>
      <c r="DM50" s="119">
        <v>440</v>
      </c>
      <c r="DN50" s="120">
        <v>723</v>
      </c>
      <c r="DO50" s="94">
        <v>2</v>
      </c>
      <c r="DP50" s="108">
        <v>880</v>
      </c>
      <c r="DQ50" s="77">
        <v>1446</v>
      </c>
      <c r="DR50" s="108" t="s">
        <v>40</v>
      </c>
      <c r="DS50" s="108">
        <v>35</v>
      </c>
      <c r="DT50" s="118">
        <v>4</v>
      </c>
      <c r="DU50" s="78">
        <v>1</v>
      </c>
      <c r="DV50" s="78">
        <v>440</v>
      </c>
      <c r="DW50" s="78">
        <v>723</v>
      </c>
      <c r="DX50" s="119">
        <v>2</v>
      </c>
      <c r="DY50" s="120">
        <v>880</v>
      </c>
      <c r="DZ50" s="94">
        <v>1446</v>
      </c>
      <c r="EA50" s="108" t="s">
        <v>40</v>
      </c>
      <c r="EB50" s="77">
        <v>41</v>
      </c>
      <c r="EC50" s="108">
        <v>4</v>
      </c>
      <c r="ED50" s="108">
        <v>1</v>
      </c>
      <c r="EE50" s="118">
        <v>440</v>
      </c>
      <c r="EF50" s="78">
        <v>723</v>
      </c>
      <c r="EG50" s="78">
        <v>2</v>
      </c>
      <c r="EH50" s="78">
        <v>880</v>
      </c>
      <c r="EI50" s="119">
        <v>1446</v>
      </c>
      <c r="EJ50" s="120" t="s">
        <v>40</v>
      </c>
      <c r="EK50" s="94">
        <v>51</v>
      </c>
      <c r="EL50" s="108">
        <v>4</v>
      </c>
      <c r="EM50" s="77">
        <v>1</v>
      </c>
      <c r="EN50" s="108">
        <v>440</v>
      </c>
      <c r="EO50" s="108">
        <v>723</v>
      </c>
      <c r="EP50" s="118">
        <v>2</v>
      </c>
      <c r="EQ50" s="78">
        <v>0</v>
      </c>
      <c r="ER50" s="78">
        <v>0</v>
      </c>
      <c r="ES50" s="78" t="s">
        <v>40</v>
      </c>
    </row>
    <row r="51" spans="1:149" ht="15" customHeight="1" x14ac:dyDescent="0.25">
      <c r="A51" s="281" t="s">
        <v>144</v>
      </c>
      <c r="B51" s="212"/>
      <c r="C51" s="94" t="s">
        <v>89</v>
      </c>
      <c r="D51" s="108" t="s">
        <v>89</v>
      </c>
      <c r="E51" s="77" t="s">
        <v>89</v>
      </c>
      <c r="F51" s="77" t="s">
        <v>89</v>
      </c>
      <c r="G51" s="78" t="s">
        <v>89</v>
      </c>
      <c r="H51" s="78" t="s">
        <v>89</v>
      </c>
      <c r="I51" s="78" t="s">
        <v>89</v>
      </c>
      <c r="J51" s="78" t="s">
        <v>89</v>
      </c>
      <c r="K51" s="78" t="s">
        <v>89</v>
      </c>
      <c r="L51" s="78" t="s">
        <v>89</v>
      </c>
      <c r="M51" s="78" t="s">
        <v>89</v>
      </c>
      <c r="N51" s="78" t="s">
        <v>89</v>
      </c>
      <c r="O51" s="120" t="s">
        <v>89</v>
      </c>
      <c r="P51" s="94" t="s">
        <v>89</v>
      </c>
      <c r="Q51" s="108" t="s">
        <v>89</v>
      </c>
      <c r="R51" s="77" t="s">
        <v>89</v>
      </c>
      <c r="S51" s="77" t="s">
        <v>89</v>
      </c>
      <c r="T51" s="78" t="s">
        <v>89</v>
      </c>
      <c r="U51" s="78" t="s">
        <v>89</v>
      </c>
      <c r="V51" s="78" t="s">
        <v>89</v>
      </c>
      <c r="W51" s="78" t="s">
        <v>89</v>
      </c>
      <c r="X51" s="78" t="s">
        <v>89</v>
      </c>
      <c r="Y51" s="78" t="s">
        <v>89</v>
      </c>
      <c r="Z51" s="78" t="s">
        <v>89</v>
      </c>
      <c r="AA51" s="78" t="s">
        <v>89</v>
      </c>
      <c r="AB51" s="120" t="s">
        <v>89</v>
      </c>
      <c r="AC51" s="94" t="s">
        <v>89</v>
      </c>
      <c r="AD51" s="108" t="s">
        <v>89</v>
      </c>
      <c r="AE51" s="77" t="s">
        <v>89</v>
      </c>
      <c r="AF51" s="77" t="s">
        <v>89</v>
      </c>
      <c r="AG51" s="78" t="s">
        <v>89</v>
      </c>
      <c r="AH51" s="78" t="s">
        <v>89</v>
      </c>
      <c r="AI51" s="78" t="s">
        <v>89</v>
      </c>
      <c r="AJ51" s="78" t="s">
        <v>89</v>
      </c>
      <c r="AK51" s="78" t="s">
        <v>89</v>
      </c>
      <c r="AL51" s="78" t="s">
        <v>89</v>
      </c>
      <c r="AM51" s="78" t="s">
        <v>89</v>
      </c>
      <c r="AN51" s="78" t="s">
        <v>89</v>
      </c>
      <c r="AO51" s="120" t="s">
        <v>89</v>
      </c>
      <c r="AP51" s="94" t="s">
        <v>89</v>
      </c>
      <c r="AQ51" s="77" t="s">
        <v>89</v>
      </c>
      <c r="AR51" s="77" t="s">
        <v>89</v>
      </c>
      <c r="AS51" s="77" t="s">
        <v>89</v>
      </c>
      <c r="AT51" s="78" t="s">
        <v>89</v>
      </c>
      <c r="AU51" s="78" t="s">
        <v>89</v>
      </c>
      <c r="AV51" s="78" t="s">
        <v>89</v>
      </c>
      <c r="AW51" s="79" t="s">
        <v>89</v>
      </c>
      <c r="AX51" s="80" t="s">
        <v>89</v>
      </c>
      <c r="AY51" s="81" t="s">
        <v>89</v>
      </c>
      <c r="AZ51" s="120" t="s">
        <v>89</v>
      </c>
      <c r="BA51" s="94" t="s">
        <v>194</v>
      </c>
      <c r="BB51" s="77">
        <v>31</v>
      </c>
      <c r="BC51" s="77">
        <v>7</v>
      </c>
      <c r="BD51" s="77">
        <v>2</v>
      </c>
      <c r="BE51" s="78">
        <v>42</v>
      </c>
      <c r="BF51" s="78">
        <v>1044</v>
      </c>
      <c r="BG51" s="78">
        <v>1770</v>
      </c>
      <c r="BH51" s="79"/>
      <c r="BI51" s="80"/>
      <c r="BJ51" s="81"/>
      <c r="BK51" s="120" t="s">
        <v>145</v>
      </c>
      <c r="BL51" s="94" t="s">
        <v>194</v>
      </c>
      <c r="BM51" s="108">
        <v>36</v>
      </c>
      <c r="BN51" s="77">
        <v>7</v>
      </c>
      <c r="BO51" s="108">
        <v>2</v>
      </c>
      <c r="BP51" s="108">
        <v>42</v>
      </c>
      <c r="BQ51" s="118">
        <v>1044</v>
      </c>
      <c r="BR51" s="78">
        <v>1770</v>
      </c>
      <c r="BS51" s="78"/>
      <c r="BT51" s="78"/>
      <c r="BU51" s="119"/>
      <c r="BV51" s="120" t="s">
        <v>145</v>
      </c>
      <c r="BW51" s="94" t="s">
        <v>194</v>
      </c>
      <c r="BX51" s="108">
        <v>36</v>
      </c>
      <c r="BY51" s="77">
        <v>7</v>
      </c>
      <c r="BZ51" s="108">
        <v>2</v>
      </c>
      <c r="CA51" s="108">
        <v>42</v>
      </c>
      <c r="CB51" s="118">
        <v>1044</v>
      </c>
      <c r="CC51" s="78">
        <v>1770</v>
      </c>
      <c r="CD51" s="78"/>
      <c r="CE51" s="78"/>
      <c r="CF51" s="119"/>
      <c r="CG51" s="120" t="s">
        <v>145</v>
      </c>
      <c r="CH51" s="94">
        <v>36</v>
      </c>
      <c r="CI51" s="108">
        <v>7</v>
      </c>
      <c r="CJ51" s="77">
        <v>2</v>
      </c>
      <c r="CK51" s="108">
        <v>41</v>
      </c>
      <c r="CL51" s="108">
        <v>1044</v>
      </c>
      <c r="CM51" s="118">
        <v>1770</v>
      </c>
      <c r="CN51" s="78"/>
      <c r="CO51" s="78"/>
      <c r="CP51" s="78"/>
      <c r="CQ51" s="119" t="s">
        <v>145</v>
      </c>
      <c r="CR51" s="120">
        <v>36</v>
      </c>
      <c r="CS51" s="94">
        <v>7</v>
      </c>
      <c r="CT51" s="108">
        <v>2</v>
      </c>
      <c r="CU51" s="77">
        <v>1044</v>
      </c>
      <c r="CV51" s="108">
        <v>1770</v>
      </c>
      <c r="CW51" s="108"/>
      <c r="CX51" s="118"/>
      <c r="CY51" s="78"/>
      <c r="CZ51" s="78" t="s">
        <v>145</v>
      </c>
      <c r="DA51" s="78">
        <v>27</v>
      </c>
      <c r="DB51" s="119">
        <v>7</v>
      </c>
      <c r="DC51" s="120">
        <v>2</v>
      </c>
      <c r="DD51" s="94">
        <v>1044</v>
      </c>
      <c r="DE51" s="108">
        <v>1770</v>
      </c>
      <c r="DF51" s="77"/>
      <c r="DG51" s="108"/>
      <c r="DH51" s="108"/>
      <c r="DI51" s="118" t="s">
        <v>188</v>
      </c>
      <c r="DJ51" s="78">
        <v>27</v>
      </c>
      <c r="DK51" s="78">
        <v>7</v>
      </c>
      <c r="DL51" s="78">
        <v>2</v>
      </c>
      <c r="DM51" s="119">
        <v>1044</v>
      </c>
      <c r="DN51" s="120">
        <v>1770</v>
      </c>
      <c r="DO51" s="94"/>
      <c r="DP51" s="108"/>
      <c r="DQ51" s="77"/>
      <c r="DR51" s="108" t="s">
        <v>145</v>
      </c>
      <c r="DS51" s="108">
        <v>38</v>
      </c>
      <c r="DT51" s="118">
        <v>7</v>
      </c>
      <c r="DU51" s="78">
        <v>2</v>
      </c>
      <c r="DV51" s="78">
        <v>1044</v>
      </c>
      <c r="DW51" s="78">
        <v>1770</v>
      </c>
      <c r="DX51" s="119"/>
      <c r="DY51" s="120"/>
      <c r="DZ51" s="94"/>
      <c r="EA51" s="108" t="s">
        <v>145</v>
      </c>
      <c r="EB51" s="77">
        <v>36</v>
      </c>
      <c r="EC51" s="108">
        <v>7</v>
      </c>
      <c r="ED51" s="108">
        <v>2</v>
      </c>
      <c r="EE51" s="118">
        <v>1044</v>
      </c>
      <c r="EF51" s="78">
        <v>1770</v>
      </c>
      <c r="EG51" s="78"/>
      <c r="EH51" s="78"/>
      <c r="EI51" s="119"/>
      <c r="EJ51" s="120" t="s">
        <v>145</v>
      </c>
      <c r="EK51" s="94">
        <v>36</v>
      </c>
      <c r="EL51" s="108">
        <v>7</v>
      </c>
      <c r="EM51" s="77">
        <v>2</v>
      </c>
      <c r="EN51" s="108">
        <v>952</v>
      </c>
      <c r="EO51" s="108">
        <v>1778</v>
      </c>
      <c r="EP51" s="118"/>
      <c r="EQ51" s="78"/>
      <c r="ER51" s="78"/>
      <c r="ES51" s="78" t="s">
        <v>145</v>
      </c>
    </row>
    <row r="52" spans="1:149" ht="15" customHeight="1" thickBot="1" x14ac:dyDescent="0.3">
      <c r="A52" s="282"/>
      <c r="B52" s="213"/>
      <c r="C52" s="94" t="s">
        <v>269</v>
      </c>
      <c r="D52" s="182">
        <v>17</v>
      </c>
      <c r="E52" s="96">
        <v>6</v>
      </c>
      <c r="F52" s="96">
        <v>2</v>
      </c>
      <c r="G52" s="107">
        <v>47</v>
      </c>
      <c r="H52" s="97">
        <v>800</v>
      </c>
      <c r="I52" s="97">
        <v>887</v>
      </c>
      <c r="J52" s="97">
        <v>1508</v>
      </c>
      <c r="K52" s="78" t="s">
        <v>89</v>
      </c>
      <c r="L52" s="78" t="s">
        <v>89</v>
      </c>
      <c r="M52" s="78" t="s">
        <v>89</v>
      </c>
      <c r="N52" s="78" t="s">
        <v>89</v>
      </c>
      <c r="O52" s="123" t="s">
        <v>39</v>
      </c>
      <c r="P52" s="94" t="s">
        <v>269</v>
      </c>
      <c r="Q52" s="182">
        <v>17</v>
      </c>
      <c r="R52" s="96">
        <v>6</v>
      </c>
      <c r="S52" s="96">
        <v>2</v>
      </c>
      <c r="T52" s="107">
        <v>46</v>
      </c>
      <c r="U52" s="97">
        <v>800</v>
      </c>
      <c r="V52" s="97">
        <v>887</v>
      </c>
      <c r="W52" s="97">
        <v>1508</v>
      </c>
      <c r="X52" s="78" t="s">
        <v>89</v>
      </c>
      <c r="Y52" s="78" t="s">
        <v>89</v>
      </c>
      <c r="Z52" s="78" t="s">
        <v>89</v>
      </c>
      <c r="AA52" s="78" t="s">
        <v>89</v>
      </c>
      <c r="AB52" s="123" t="s">
        <v>39</v>
      </c>
      <c r="AC52" s="94" t="s">
        <v>269</v>
      </c>
      <c r="AD52" s="182">
        <v>17</v>
      </c>
      <c r="AE52" s="96">
        <v>6</v>
      </c>
      <c r="AF52" s="96">
        <v>2</v>
      </c>
      <c r="AG52" s="107">
        <v>48</v>
      </c>
      <c r="AH52" s="97">
        <v>800</v>
      </c>
      <c r="AI52" s="97">
        <v>887</v>
      </c>
      <c r="AJ52" s="97">
        <v>1508</v>
      </c>
      <c r="AK52" s="78" t="s">
        <v>89</v>
      </c>
      <c r="AL52" s="78" t="s">
        <v>89</v>
      </c>
      <c r="AM52" s="78" t="s">
        <v>89</v>
      </c>
      <c r="AN52" s="78" t="s">
        <v>89</v>
      </c>
      <c r="AO52" s="123" t="s">
        <v>39</v>
      </c>
      <c r="AP52" s="94" t="s">
        <v>272</v>
      </c>
      <c r="AQ52" s="182">
        <v>24</v>
      </c>
      <c r="AR52" s="96">
        <v>6</v>
      </c>
      <c r="AS52" s="96">
        <v>2</v>
      </c>
      <c r="AT52" s="107">
        <v>47</v>
      </c>
      <c r="AU52" s="97">
        <v>887</v>
      </c>
      <c r="AV52" s="97">
        <v>1508</v>
      </c>
      <c r="AW52" s="105"/>
      <c r="AX52" s="106"/>
      <c r="AY52" s="107"/>
      <c r="AZ52" s="123" t="s">
        <v>39</v>
      </c>
      <c r="BA52" s="94" t="s">
        <v>194</v>
      </c>
      <c r="BB52" s="182">
        <v>23</v>
      </c>
      <c r="BC52" s="96">
        <v>6</v>
      </c>
      <c r="BD52" s="96">
        <v>2</v>
      </c>
      <c r="BE52" s="107">
        <v>42</v>
      </c>
      <c r="BF52" s="97">
        <v>887</v>
      </c>
      <c r="BG52" s="97">
        <v>1508</v>
      </c>
      <c r="BH52" s="105"/>
      <c r="BI52" s="106"/>
      <c r="BJ52" s="107"/>
      <c r="BK52" s="123" t="s">
        <v>39</v>
      </c>
      <c r="BL52" s="94" t="s">
        <v>194</v>
      </c>
      <c r="BM52" s="108">
        <v>43</v>
      </c>
      <c r="BN52" s="77">
        <v>6</v>
      </c>
      <c r="BO52" s="108">
        <v>2</v>
      </c>
      <c r="BP52" s="108">
        <v>42</v>
      </c>
      <c r="BQ52" s="118">
        <v>887</v>
      </c>
      <c r="BR52" s="78">
        <v>1508</v>
      </c>
      <c r="BS52" s="78"/>
      <c r="BT52" s="78"/>
      <c r="BU52" s="119"/>
      <c r="BV52" s="120" t="s">
        <v>39</v>
      </c>
      <c r="BW52" s="94" t="s">
        <v>194</v>
      </c>
      <c r="BX52" s="108">
        <v>43</v>
      </c>
      <c r="BY52" s="77">
        <v>6</v>
      </c>
      <c r="BZ52" s="108">
        <v>2</v>
      </c>
      <c r="CA52" s="108">
        <v>42</v>
      </c>
      <c r="CB52" s="118">
        <v>887</v>
      </c>
      <c r="CC52" s="78">
        <v>1508</v>
      </c>
      <c r="CD52" s="78"/>
      <c r="CE52" s="78"/>
      <c r="CF52" s="119"/>
      <c r="CG52" s="120" t="s">
        <v>39</v>
      </c>
      <c r="CH52" s="94">
        <v>43</v>
      </c>
      <c r="CI52" s="108">
        <v>6</v>
      </c>
      <c r="CJ52" s="77">
        <v>2</v>
      </c>
      <c r="CK52" s="108">
        <v>40</v>
      </c>
      <c r="CL52" s="108">
        <v>887</v>
      </c>
      <c r="CM52" s="118">
        <v>1508</v>
      </c>
      <c r="CN52" s="78"/>
      <c r="CO52" s="78"/>
      <c r="CP52" s="78"/>
      <c r="CQ52" s="119" t="s">
        <v>39</v>
      </c>
      <c r="CR52" s="120">
        <v>43</v>
      </c>
      <c r="CS52" s="94">
        <v>6</v>
      </c>
      <c r="CT52" s="108">
        <v>2</v>
      </c>
      <c r="CU52" s="77">
        <v>887</v>
      </c>
      <c r="CV52" s="108">
        <v>1508</v>
      </c>
      <c r="CW52" s="108"/>
      <c r="CX52" s="118"/>
      <c r="CY52" s="78"/>
      <c r="CZ52" s="78" t="s">
        <v>39</v>
      </c>
      <c r="DA52" s="78">
        <v>43</v>
      </c>
      <c r="DB52" s="119">
        <v>6</v>
      </c>
      <c r="DC52" s="120">
        <v>2</v>
      </c>
      <c r="DD52" s="94">
        <v>887</v>
      </c>
      <c r="DE52" s="108">
        <v>1508</v>
      </c>
      <c r="DF52" s="77"/>
      <c r="DG52" s="108"/>
      <c r="DH52" s="108"/>
      <c r="DI52" s="118" t="s">
        <v>145</v>
      </c>
      <c r="DJ52" s="78">
        <v>43</v>
      </c>
      <c r="DK52" s="78">
        <v>6</v>
      </c>
      <c r="DL52" s="78">
        <v>2</v>
      </c>
      <c r="DM52" s="119">
        <v>887</v>
      </c>
      <c r="DN52" s="120">
        <v>1508</v>
      </c>
      <c r="DO52" s="94"/>
      <c r="DP52" s="108"/>
      <c r="DQ52" s="77"/>
      <c r="DR52" s="108" t="s">
        <v>39</v>
      </c>
      <c r="DS52" s="108">
        <v>42</v>
      </c>
      <c r="DT52" s="118">
        <v>6</v>
      </c>
      <c r="DU52" s="78">
        <v>2</v>
      </c>
      <c r="DV52" s="78">
        <v>887</v>
      </c>
      <c r="DW52" s="78">
        <v>1508</v>
      </c>
      <c r="DX52" s="119"/>
      <c r="DY52" s="120"/>
      <c r="DZ52" s="94"/>
      <c r="EA52" s="108" t="s">
        <v>39</v>
      </c>
      <c r="EB52" s="77">
        <v>44</v>
      </c>
      <c r="EC52" s="108">
        <v>6</v>
      </c>
      <c r="ED52" s="108">
        <v>2</v>
      </c>
      <c r="EE52" s="118">
        <v>887</v>
      </c>
      <c r="EF52" s="78">
        <v>1508</v>
      </c>
      <c r="EG52" s="78"/>
      <c r="EH52" s="78"/>
      <c r="EI52" s="119"/>
      <c r="EJ52" s="120" t="s">
        <v>146</v>
      </c>
      <c r="EK52" s="94">
        <v>44</v>
      </c>
      <c r="EL52" s="108">
        <v>6</v>
      </c>
      <c r="EM52" s="77">
        <v>2</v>
      </c>
      <c r="EN52" s="108">
        <v>814</v>
      </c>
      <c r="EO52" s="108">
        <v>1510</v>
      </c>
      <c r="EP52" s="118"/>
      <c r="EQ52" s="78"/>
      <c r="ER52" s="78"/>
      <c r="ES52" s="78" t="s">
        <v>146</v>
      </c>
    </row>
    <row r="53" spans="1:149" ht="15" customHeight="1" thickTop="1" x14ac:dyDescent="0.25">
      <c r="A53" s="38" t="s">
        <v>307</v>
      </c>
      <c r="B53" s="230"/>
      <c r="C53" s="236" t="s">
        <v>306</v>
      </c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1"/>
      <c r="O53" s="231"/>
      <c r="Q53" s="237"/>
      <c r="R53" s="238"/>
      <c r="S53" s="238"/>
      <c r="T53" s="238"/>
      <c r="U53" s="238"/>
      <c r="V53" s="238"/>
      <c r="W53" s="232"/>
      <c r="X53" s="231"/>
      <c r="Y53" s="231"/>
      <c r="Z53" s="231"/>
      <c r="AA53" s="231"/>
      <c r="AB53" s="231"/>
      <c r="AC53" s="232"/>
      <c r="AD53" s="232"/>
      <c r="AE53" s="232"/>
      <c r="AF53" s="232"/>
      <c r="AG53" s="232"/>
      <c r="AH53" s="232"/>
      <c r="AI53" s="232"/>
      <c r="AJ53" s="232"/>
      <c r="AK53" s="231"/>
      <c r="AL53" s="231"/>
      <c r="AM53" s="231"/>
      <c r="AN53" s="231"/>
      <c r="AO53" s="231"/>
      <c r="AP53" s="232"/>
      <c r="AQ53" s="232"/>
      <c r="AR53" s="232"/>
      <c r="AS53" s="232"/>
      <c r="AT53" s="232"/>
      <c r="AU53" s="232"/>
      <c r="AV53" s="231"/>
      <c r="AW53" s="231"/>
      <c r="AX53" s="231"/>
      <c r="AY53" s="231"/>
      <c r="AZ53" s="231"/>
      <c r="BA53" s="232"/>
      <c r="BB53" s="232"/>
      <c r="BC53" s="232"/>
      <c r="BD53" s="232"/>
      <c r="BE53" s="232"/>
      <c r="BF53" s="232"/>
      <c r="BG53" s="231"/>
      <c r="BH53" s="231"/>
      <c r="BI53" s="231"/>
      <c r="BJ53" s="231"/>
      <c r="BK53" s="232"/>
      <c r="BL53" s="232"/>
      <c r="BM53" s="232"/>
      <c r="BN53" s="232"/>
      <c r="BO53" s="232"/>
      <c r="BP53" s="232"/>
      <c r="BQ53" s="231"/>
      <c r="BR53" s="231"/>
      <c r="BS53" s="231"/>
      <c r="BT53" s="231"/>
      <c r="BU53" s="232"/>
      <c r="BV53" s="232"/>
      <c r="BW53" s="232"/>
      <c r="BX53" s="232"/>
      <c r="BY53" s="232"/>
      <c r="BZ53" s="231"/>
      <c r="CA53" s="231"/>
      <c r="CB53" s="231"/>
      <c r="CC53" s="231"/>
      <c r="CD53" s="232"/>
      <c r="CE53" s="232"/>
      <c r="CF53" s="232"/>
      <c r="CG53" s="232"/>
      <c r="CH53" s="232"/>
      <c r="CI53" s="231"/>
      <c r="CJ53" s="231"/>
      <c r="CK53" s="231"/>
      <c r="CL53" s="231"/>
      <c r="CM53" s="232"/>
      <c r="CN53" s="232"/>
      <c r="CO53" s="232"/>
      <c r="CP53" s="232"/>
      <c r="CQ53" s="232"/>
      <c r="CR53" s="231"/>
      <c r="CS53" s="231"/>
      <c r="CT53" s="231"/>
      <c r="CU53" s="231"/>
      <c r="CV53" s="232"/>
      <c r="CW53" s="232"/>
      <c r="CX53" s="232"/>
      <c r="CY53" s="232"/>
      <c r="CZ53" s="232"/>
      <c r="DA53" s="231"/>
      <c r="DB53" s="231"/>
      <c r="DC53" s="231"/>
      <c r="DD53" s="231"/>
      <c r="DE53" s="232"/>
      <c r="DF53" s="232"/>
      <c r="DG53" s="232"/>
      <c r="DH53" s="232"/>
      <c r="DI53" s="232"/>
      <c r="DJ53" s="231"/>
      <c r="DK53" s="231"/>
      <c r="DL53" s="231"/>
      <c r="DM53" s="231"/>
      <c r="DN53" s="232"/>
      <c r="DO53" s="232"/>
      <c r="DP53" s="232"/>
      <c r="DQ53" s="232"/>
      <c r="DR53" s="232"/>
      <c r="DS53" s="231"/>
    </row>
    <row r="54" spans="1:149" ht="15" customHeight="1" x14ac:dyDescent="0.25">
      <c r="A54" s="230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1"/>
      <c r="O54" s="231"/>
      <c r="P54" s="231"/>
      <c r="Q54" s="231"/>
      <c r="R54" s="232"/>
      <c r="S54" s="232"/>
      <c r="T54" s="232"/>
      <c r="U54" s="232"/>
      <c r="V54" s="232"/>
      <c r="W54" s="232"/>
      <c r="X54" s="231"/>
      <c r="Y54" s="231"/>
      <c r="Z54" s="231"/>
      <c r="AA54" s="231"/>
      <c r="AB54" s="231"/>
      <c r="AC54" s="232"/>
      <c r="AD54" s="232"/>
      <c r="AE54" s="232"/>
      <c r="AF54" s="232"/>
      <c r="AG54" s="232"/>
      <c r="AH54" s="232"/>
      <c r="AI54" s="232"/>
      <c r="AJ54" s="232"/>
      <c r="AK54" s="231"/>
      <c r="AL54" s="231"/>
      <c r="AM54" s="231"/>
      <c r="AN54" s="231"/>
      <c r="AO54" s="231"/>
      <c r="AP54" s="232"/>
      <c r="AQ54" s="232"/>
      <c r="AR54" s="232"/>
      <c r="AS54" s="232"/>
      <c r="AT54" s="232"/>
      <c r="AU54" s="232"/>
      <c r="AV54" s="231"/>
      <c r="AW54" s="231"/>
      <c r="AX54" s="231"/>
      <c r="AY54" s="231"/>
      <c r="AZ54" s="231"/>
      <c r="BA54" s="232"/>
      <c r="BB54" s="232"/>
      <c r="BC54" s="232"/>
      <c r="BD54" s="232"/>
      <c r="BE54" s="232"/>
      <c r="BF54" s="232"/>
      <c r="BG54" s="231"/>
      <c r="BH54" s="231"/>
      <c r="BI54" s="231"/>
      <c r="BJ54" s="231"/>
      <c r="BK54" s="232"/>
      <c r="BL54" s="232"/>
      <c r="BM54" s="232"/>
      <c r="BN54" s="232"/>
      <c r="BO54" s="232"/>
      <c r="BP54" s="232"/>
      <c r="BQ54" s="231"/>
      <c r="BR54" s="231"/>
      <c r="BS54" s="231"/>
      <c r="BT54" s="231"/>
      <c r="BU54" s="232"/>
      <c r="BV54" s="232"/>
      <c r="BW54" s="232"/>
      <c r="BX54" s="232"/>
      <c r="BY54" s="232"/>
      <c r="BZ54" s="231"/>
      <c r="CA54" s="231"/>
      <c r="CB54" s="231"/>
      <c r="CC54" s="231"/>
      <c r="CD54" s="232"/>
      <c r="CE54" s="232"/>
      <c r="CF54" s="232"/>
      <c r="CG54" s="232"/>
      <c r="CH54" s="232"/>
      <c r="CI54" s="231"/>
      <c r="CJ54" s="231"/>
      <c r="CK54" s="231"/>
      <c r="CL54" s="231"/>
      <c r="CM54" s="232"/>
      <c r="CN54" s="232"/>
      <c r="CO54" s="232"/>
      <c r="CP54" s="232"/>
      <c r="CQ54" s="232"/>
      <c r="CR54" s="231"/>
      <c r="CS54" s="231"/>
      <c r="CT54" s="231"/>
      <c r="CU54" s="231"/>
      <c r="CV54" s="232"/>
      <c r="CW54" s="232"/>
      <c r="CX54" s="232"/>
      <c r="CY54" s="232"/>
      <c r="CZ54" s="232"/>
      <c r="DA54" s="231"/>
      <c r="DB54" s="231"/>
      <c r="DC54" s="231"/>
      <c r="DD54" s="231"/>
      <c r="DE54" s="232"/>
      <c r="DF54" s="232"/>
      <c r="DG54" s="232"/>
      <c r="DH54" s="232"/>
      <c r="DI54" s="232"/>
      <c r="DJ54" s="231"/>
      <c r="DK54" s="231"/>
      <c r="DL54" s="231"/>
      <c r="DM54" s="231"/>
      <c r="DN54" s="232"/>
      <c r="DO54" s="232"/>
      <c r="DP54" s="232"/>
      <c r="DQ54" s="232"/>
      <c r="DR54" s="232"/>
      <c r="DS54" s="231"/>
    </row>
    <row r="55" spans="1:149" ht="15" customHeight="1" x14ac:dyDescent="0.25">
      <c r="A55" s="230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1"/>
      <c r="O55" s="231"/>
      <c r="P55" s="231"/>
      <c r="Q55" s="231"/>
      <c r="R55" s="232"/>
      <c r="S55" s="232"/>
      <c r="T55" s="232"/>
      <c r="U55" s="232"/>
      <c r="V55" s="232"/>
      <c r="W55" s="232"/>
      <c r="X55" s="231"/>
      <c r="Y55" s="231"/>
      <c r="Z55" s="231"/>
      <c r="AA55" s="231"/>
      <c r="AB55" s="231"/>
      <c r="AC55" s="232"/>
      <c r="AD55" s="232"/>
      <c r="AE55" s="232"/>
      <c r="AF55" s="232"/>
      <c r="AG55" s="232"/>
      <c r="AH55" s="232"/>
      <c r="AI55" s="232"/>
      <c r="AJ55" s="232"/>
      <c r="AK55" s="231"/>
      <c r="AL55" s="231"/>
      <c r="AM55" s="231"/>
      <c r="AN55" s="231"/>
      <c r="AO55" s="231"/>
      <c r="AP55" s="232"/>
      <c r="AQ55" s="232"/>
      <c r="AR55" s="232"/>
      <c r="AS55" s="232"/>
      <c r="AT55" s="232"/>
      <c r="AU55" s="232"/>
      <c r="AV55" s="231"/>
      <c r="AW55" s="231"/>
      <c r="AX55" s="231"/>
      <c r="AY55" s="231"/>
      <c r="AZ55" s="231"/>
      <c r="BA55" s="232"/>
      <c r="BB55" s="232"/>
      <c r="BC55" s="232"/>
      <c r="BD55" s="232"/>
      <c r="BE55" s="232"/>
      <c r="BF55" s="232"/>
      <c r="BG55" s="231"/>
      <c r="BH55" s="231"/>
      <c r="BI55" s="231"/>
      <c r="BJ55" s="231"/>
      <c r="BK55" s="232"/>
      <c r="BL55" s="232"/>
      <c r="BM55" s="232"/>
      <c r="BN55" s="232"/>
      <c r="BO55" s="232"/>
      <c r="BP55" s="232"/>
      <c r="BQ55" s="231"/>
      <c r="BR55" s="231"/>
      <c r="BS55" s="231"/>
      <c r="BT55" s="231"/>
      <c r="BU55" s="232"/>
      <c r="BV55" s="232"/>
      <c r="BW55" s="232"/>
      <c r="BX55" s="232"/>
      <c r="BY55" s="232"/>
      <c r="BZ55" s="231"/>
      <c r="CA55" s="231"/>
      <c r="CB55" s="231"/>
      <c r="CC55" s="231"/>
      <c r="CD55" s="232"/>
      <c r="CE55" s="232"/>
      <c r="CF55" s="232"/>
      <c r="CG55" s="232"/>
      <c r="CH55" s="232"/>
      <c r="CI55" s="231"/>
      <c r="CJ55" s="231"/>
      <c r="CK55" s="231"/>
      <c r="CL55" s="231"/>
      <c r="CM55" s="232"/>
      <c r="CN55" s="232"/>
      <c r="CO55" s="232"/>
      <c r="CP55" s="232"/>
      <c r="CQ55" s="232"/>
      <c r="CR55" s="231"/>
      <c r="CS55" s="231"/>
      <c r="CT55" s="231"/>
      <c r="CU55" s="231"/>
      <c r="CV55" s="232"/>
      <c r="CW55" s="232"/>
      <c r="CX55" s="232"/>
      <c r="CY55" s="232"/>
      <c r="CZ55" s="232"/>
      <c r="DA55" s="231"/>
      <c r="DB55" s="231"/>
      <c r="DC55" s="231"/>
      <c r="DD55" s="231"/>
      <c r="DE55" s="232"/>
      <c r="DF55" s="232"/>
      <c r="DG55" s="232"/>
      <c r="DH55" s="232"/>
      <c r="DI55" s="232"/>
      <c r="DJ55" s="231"/>
      <c r="DK55" s="231"/>
      <c r="DL55" s="231"/>
      <c r="DM55" s="231"/>
      <c r="DN55" s="232"/>
      <c r="DO55" s="232"/>
      <c r="DP55" s="232"/>
      <c r="DQ55" s="232"/>
      <c r="DR55" s="232"/>
      <c r="DS55" s="231"/>
    </row>
    <row r="56" spans="1:149" ht="15" customHeight="1" thickBot="1" x14ac:dyDescent="0.3">
      <c r="B56" s="11" t="s">
        <v>276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233"/>
      <c r="AJ56" s="233"/>
    </row>
    <row r="57" spans="1:149" ht="20.100000000000001" customHeight="1" thickTop="1" x14ac:dyDescent="0.25">
      <c r="C57" s="260">
        <v>2025</v>
      </c>
      <c r="D57" s="261"/>
      <c r="E57" s="261"/>
      <c r="F57" s="261"/>
      <c r="G57" s="261"/>
      <c r="H57" s="261"/>
      <c r="I57" s="262"/>
      <c r="J57" s="260">
        <v>2024</v>
      </c>
      <c r="K57" s="261"/>
      <c r="L57" s="261"/>
      <c r="M57" s="261"/>
      <c r="N57" s="261"/>
      <c r="O57" s="261"/>
      <c r="P57" s="262"/>
      <c r="Q57" s="260">
        <v>2023</v>
      </c>
      <c r="R57" s="261"/>
      <c r="S57" s="261"/>
      <c r="T57" s="261"/>
      <c r="U57" s="261"/>
      <c r="V57" s="261"/>
      <c r="W57" s="262"/>
      <c r="X57" s="260">
        <v>2022</v>
      </c>
      <c r="Y57" s="261"/>
      <c r="Z57" s="261"/>
      <c r="AA57" s="261"/>
      <c r="AB57" s="261"/>
      <c r="AC57" s="262"/>
      <c r="AD57" s="260">
        <v>2021</v>
      </c>
      <c r="AE57" s="261"/>
      <c r="AF57" s="261"/>
      <c r="AG57" s="261"/>
      <c r="AH57" s="261"/>
      <c r="AI57" s="262"/>
      <c r="AJ57" s="260">
        <v>2020</v>
      </c>
      <c r="AK57" s="261"/>
      <c r="AL57" s="261"/>
      <c r="AM57" s="261"/>
      <c r="AN57" s="261"/>
      <c r="AO57" s="262"/>
      <c r="AP57" s="260">
        <v>2019</v>
      </c>
      <c r="AQ57" s="261"/>
      <c r="AR57" s="261"/>
      <c r="AS57" s="261"/>
      <c r="AT57" s="261"/>
      <c r="AU57" s="262"/>
      <c r="AV57" s="260">
        <v>2018</v>
      </c>
      <c r="AW57" s="261"/>
      <c r="AX57" s="261"/>
      <c r="AY57" s="261"/>
      <c r="AZ57" s="261"/>
      <c r="BA57" s="262"/>
      <c r="BB57" s="260">
        <v>2017</v>
      </c>
      <c r="BC57" s="261"/>
      <c r="BD57" s="261"/>
      <c r="BE57" s="261"/>
      <c r="BF57" s="261"/>
      <c r="BG57" s="262"/>
      <c r="BH57" s="260">
        <v>2016</v>
      </c>
      <c r="BI57" s="261"/>
      <c r="BJ57" s="261"/>
      <c r="BK57" s="261"/>
      <c r="BL57" s="261"/>
      <c r="BM57" s="262"/>
      <c r="BN57" s="260">
        <v>2015</v>
      </c>
      <c r="BO57" s="261"/>
      <c r="BP57" s="261"/>
      <c r="BQ57" s="261"/>
      <c r="BR57" s="261"/>
      <c r="BS57" s="262"/>
      <c r="BT57" s="260">
        <v>2014</v>
      </c>
      <c r="BU57" s="261"/>
      <c r="BV57" s="261"/>
      <c r="BW57" s="261"/>
      <c r="BX57" s="261"/>
      <c r="BY57" s="262"/>
      <c r="BZ57" s="260">
        <v>2013</v>
      </c>
      <c r="CA57" s="261"/>
      <c r="CB57" s="261"/>
      <c r="CC57" s="261"/>
      <c r="CD57" s="261"/>
      <c r="CE57" s="262"/>
      <c r="CF57" s="260">
        <v>2011</v>
      </c>
      <c r="CG57" s="261"/>
      <c r="CH57" s="261"/>
      <c r="CI57" s="261"/>
      <c r="CJ57" s="261"/>
      <c r="CK57" s="262"/>
    </row>
    <row r="58" spans="1:149" ht="65.099999999999994" customHeight="1" thickBot="1" x14ac:dyDescent="0.3">
      <c r="B58" s="11"/>
      <c r="C58" s="50" t="s">
        <v>0</v>
      </c>
      <c r="D58" s="27" t="s">
        <v>5</v>
      </c>
      <c r="E58" s="183" t="s">
        <v>6</v>
      </c>
      <c r="F58" s="183" t="s">
        <v>283</v>
      </c>
      <c r="G58" s="183" t="s">
        <v>284</v>
      </c>
      <c r="H58" s="183" t="s">
        <v>256</v>
      </c>
      <c r="I58" s="27" t="s">
        <v>9</v>
      </c>
      <c r="J58" s="50" t="s">
        <v>0</v>
      </c>
      <c r="K58" s="27" t="s">
        <v>5</v>
      </c>
      <c r="L58" s="183" t="s">
        <v>6</v>
      </c>
      <c r="M58" s="183" t="s">
        <v>283</v>
      </c>
      <c r="N58" s="183" t="s">
        <v>284</v>
      </c>
      <c r="O58" s="183" t="s">
        <v>256</v>
      </c>
      <c r="P58" s="27" t="s">
        <v>9</v>
      </c>
      <c r="Q58" s="50" t="s">
        <v>0</v>
      </c>
      <c r="R58" s="27" t="s">
        <v>5</v>
      </c>
      <c r="S58" s="183" t="s">
        <v>6</v>
      </c>
      <c r="T58" s="183" t="s">
        <v>283</v>
      </c>
      <c r="U58" s="183" t="s">
        <v>284</v>
      </c>
      <c r="V58" s="183" t="s">
        <v>256</v>
      </c>
      <c r="W58" s="27" t="s">
        <v>9</v>
      </c>
      <c r="X58" s="50" t="s">
        <v>0</v>
      </c>
      <c r="Y58" s="27" t="s">
        <v>5</v>
      </c>
      <c r="Z58" s="183" t="s">
        <v>6</v>
      </c>
      <c r="AA58" s="27" t="s">
        <v>6</v>
      </c>
      <c r="AB58" s="27" t="s">
        <v>255</v>
      </c>
      <c r="AC58" s="27" t="s">
        <v>256</v>
      </c>
      <c r="AD58" s="50" t="s">
        <v>0</v>
      </c>
      <c r="AE58" s="27" t="s">
        <v>5</v>
      </c>
      <c r="AF58" s="27" t="s">
        <v>6</v>
      </c>
      <c r="AG58" s="27" t="s">
        <v>105</v>
      </c>
      <c r="AH58" s="27" t="s">
        <v>108</v>
      </c>
      <c r="AI58" s="51" t="s">
        <v>9</v>
      </c>
      <c r="AJ58" s="50" t="s">
        <v>0</v>
      </c>
      <c r="AK58" s="27" t="s">
        <v>5</v>
      </c>
      <c r="AL58" s="27" t="s">
        <v>6</v>
      </c>
      <c r="AM58" s="27" t="s">
        <v>105</v>
      </c>
      <c r="AN58" s="27" t="s">
        <v>108</v>
      </c>
      <c r="AO58" s="51" t="s">
        <v>9</v>
      </c>
      <c r="AP58" s="50" t="s">
        <v>0</v>
      </c>
      <c r="AQ58" s="27" t="s">
        <v>5</v>
      </c>
      <c r="AR58" s="27" t="s">
        <v>6</v>
      </c>
      <c r="AS58" s="27" t="s">
        <v>105</v>
      </c>
      <c r="AT58" s="27" t="s">
        <v>108</v>
      </c>
      <c r="AU58" s="51" t="s">
        <v>9</v>
      </c>
      <c r="AV58" s="50" t="s">
        <v>0</v>
      </c>
      <c r="AW58" s="27" t="s">
        <v>5</v>
      </c>
      <c r="AX58" s="27" t="s">
        <v>6</v>
      </c>
      <c r="AY58" s="27" t="s">
        <v>105</v>
      </c>
      <c r="AZ58" s="27" t="s">
        <v>108</v>
      </c>
      <c r="BA58" s="51" t="s">
        <v>9</v>
      </c>
      <c r="BB58" s="50" t="s">
        <v>0</v>
      </c>
      <c r="BC58" s="27" t="s">
        <v>5</v>
      </c>
      <c r="BD58" s="27" t="s">
        <v>6</v>
      </c>
      <c r="BE58" s="27" t="s">
        <v>105</v>
      </c>
      <c r="BF58" s="27" t="s">
        <v>108</v>
      </c>
      <c r="BG58" s="51" t="s">
        <v>9</v>
      </c>
      <c r="BH58" s="50" t="s">
        <v>0</v>
      </c>
      <c r="BI58" s="27" t="s">
        <v>5</v>
      </c>
      <c r="BJ58" s="27" t="s">
        <v>6</v>
      </c>
      <c r="BK58" s="27" t="s">
        <v>105</v>
      </c>
      <c r="BL58" s="27" t="s">
        <v>108</v>
      </c>
      <c r="BM58" s="51" t="s">
        <v>9</v>
      </c>
      <c r="BN58" s="50" t="s">
        <v>0</v>
      </c>
      <c r="BO58" s="27" t="s">
        <v>5</v>
      </c>
      <c r="BP58" s="27" t="s">
        <v>6</v>
      </c>
      <c r="BQ58" s="27" t="s">
        <v>105</v>
      </c>
      <c r="BR58" s="27" t="s">
        <v>108</v>
      </c>
      <c r="BS58" s="51" t="s">
        <v>9</v>
      </c>
      <c r="BT58" s="50" t="s">
        <v>0</v>
      </c>
      <c r="BU58" s="27" t="s">
        <v>5</v>
      </c>
      <c r="BV58" s="27" t="s">
        <v>6</v>
      </c>
      <c r="BW58" s="27" t="s">
        <v>105</v>
      </c>
      <c r="BX58" s="27" t="s">
        <v>108</v>
      </c>
      <c r="BY58" s="51" t="s">
        <v>9</v>
      </c>
      <c r="BZ58" s="50" t="s">
        <v>0</v>
      </c>
      <c r="CA58" s="27" t="s">
        <v>5</v>
      </c>
      <c r="CB58" s="27" t="s">
        <v>6</v>
      </c>
      <c r="CC58" s="27" t="s">
        <v>105</v>
      </c>
      <c r="CD58" s="27" t="s">
        <v>108</v>
      </c>
      <c r="CE58" s="51" t="s">
        <v>9</v>
      </c>
      <c r="CF58" s="27" t="s">
        <v>0</v>
      </c>
      <c r="CG58" s="27" t="s">
        <v>5</v>
      </c>
      <c r="CH58" s="27" t="s">
        <v>6</v>
      </c>
      <c r="CI58" s="27" t="s">
        <v>105</v>
      </c>
      <c r="CJ58" s="27" t="s">
        <v>108</v>
      </c>
      <c r="CK58" s="27" t="s">
        <v>9</v>
      </c>
    </row>
    <row r="59" spans="1:149" ht="15" customHeight="1" x14ac:dyDescent="0.25">
      <c r="B59" s="93" t="s">
        <v>10</v>
      </c>
      <c r="C59" s="87"/>
      <c r="D59" s="43"/>
      <c r="E59" s="43"/>
      <c r="F59" s="43"/>
      <c r="G59" s="43"/>
      <c r="H59" s="43"/>
      <c r="I59" s="88"/>
      <c r="J59" s="87"/>
      <c r="K59" s="43"/>
      <c r="L59" s="43"/>
      <c r="M59" s="43"/>
      <c r="N59" s="43"/>
      <c r="O59" s="43"/>
      <c r="P59" s="88"/>
      <c r="Q59" s="87"/>
      <c r="R59" s="43"/>
      <c r="S59" s="43"/>
      <c r="T59" s="43"/>
      <c r="U59" s="43"/>
      <c r="V59" s="43"/>
      <c r="W59" s="88"/>
      <c r="X59" s="87"/>
      <c r="Y59" s="43"/>
      <c r="Z59" s="43"/>
      <c r="AA59" s="43"/>
      <c r="AB59" s="43"/>
      <c r="AC59" s="88"/>
      <c r="AD59" s="87"/>
      <c r="AE59" s="43"/>
      <c r="AF59" s="43"/>
      <c r="AG59" s="43"/>
      <c r="AH59" s="43"/>
      <c r="AI59" s="88"/>
      <c r="AJ59" s="87"/>
      <c r="AK59" s="43"/>
      <c r="AL59" s="43"/>
      <c r="AM59" s="43"/>
      <c r="AN59" s="43"/>
      <c r="AO59" s="88"/>
      <c r="AP59" s="87"/>
      <c r="AQ59" s="43"/>
      <c r="AR59" s="43"/>
      <c r="AS59" s="43"/>
      <c r="AT59" s="43"/>
      <c r="AU59" s="88"/>
      <c r="AV59" s="87"/>
      <c r="AW59" s="43"/>
      <c r="AX59" s="43"/>
      <c r="AY59" s="43"/>
      <c r="AZ59" s="43"/>
      <c r="BA59" s="88"/>
      <c r="BB59" s="87"/>
      <c r="BC59" s="43"/>
      <c r="BD59" s="43"/>
      <c r="BE59" s="43"/>
      <c r="BF59" s="43"/>
      <c r="BG59" s="88"/>
      <c r="BH59" s="87"/>
      <c r="BI59" s="43"/>
      <c r="BJ59" s="43"/>
      <c r="BK59" s="43"/>
      <c r="BL59" s="43"/>
      <c r="BM59" s="88"/>
      <c r="BN59" s="87"/>
      <c r="BO59" s="43"/>
      <c r="BP59" s="43"/>
      <c r="BQ59" s="43"/>
      <c r="BR59" s="43"/>
      <c r="BS59" s="88"/>
      <c r="BT59" s="87"/>
      <c r="BU59" s="43"/>
      <c r="BV59" s="43"/>
      <c r="BW59" s="43"/>
      <c r="BX59" s="43"/>
      <c r="BY59" s="88"/>
      <c r="BZ59" s="83"/>
      <c r="CA59" s="30"/>
      <c r="CB59" s="30"/>
      <c r="CC59" s="30"/>
      <c r="CD59" s="30"/>
      <c r="CE59" s="84"/>
      <c r="CF59" s="29"/>
      <c r="CG59" s="30"/>
      <c r="CH59" s="30"/>
      <c r="CI59" s="30"/>
      <c r="CJ59" s="30"/>
      <c r="CK59" s="30"/>
    </row>
    <row r="60" spans="1:149" ht="30" x14ac:dyDescent="0.25">
      <c r="B60" s="279" t="s">
        <v>11</v>
      </c>
      <c r="C60" s="85">
        <v>0</v>
      </c>
      <c r="D60" s="15">
        <v>4</v>
      </c>
      <c r="E60" s="15">
        <v>1</v>
      </c>
      <c r="F60" s="234">
        <v>96</v>
      </c>
      <c r="G60" s="234">
        <v>212</v>
      </c>
      <c r="H60" s="234">
        <v>452</v>
      </c>
      <c r="I60" s="86">
        <v>11</v>
      </c>
      <c r="J60" s="85">
        <v>0</v>
      </c>
      <c r="K60" s="15">
        <v>4</v>
      </c>
      <c r="L60" s="15">
        <v>1</v>
      </c>
      <c r="M60" s="234">
        <v>96</v>
      </c>
      <c r="N60" s="234">
        <v>212</v>
      </c>
      <c r="O60" s="234">
        <v>452</v>
      </c>
      <c r="P60" s="86">
        <v>11</v>
      </c>
      <c r="Q60" s="85">
        <v>6</v>
      </c>
      <c r="R60" s="15">
        <v>4</v>
      </c>
      <c r="S60" s="15">
        <v>1</v>
      </c>
      <c r="T60" s="16">
        <v>96</v>
      </c>
      <c r="U60" s="16">
        <v>212</v>
      </c>
      <c r="V60" s="234">
        <v>452</v>
      </c>
      <c r="W60" s="86">
        <v>11</v>
      </c>
      <c r="X60" s="85">
        <v>24</v>
      </c>
      <c r="Y60" s="15">
        <v>4</v>
      </c>
      <c r="Z60" s="15">
        <v>1</v>
      </c>
      <c r="AA60" s="16" t="s">
        <v>224</v>
      </c>
      <c r="AB60" s="16">
        <v>452</v>
      </c>
      <c r="AC60" s="86">
        <v>11</v>
      </c>
      <c r="AD60" s="85">
        <v>24</v>
      </c>
      <c r="AE60" s="15">
        <v>4</v>
      </c>
      <c r="AF60" s="15">
        <v>1</v>
      </c>
      <c r="AG60" s="16">
        <v>212</v>
      </c>
      <c r="AH60" s="16">
        <v>452</v>
      </c>
      <c r="AI60" s="86">
        <v>11</v>
      </c>
      <c r="AJ60" s="85">
        <v>24</v>
      </c>
      <c r="AK60" s="15">
        <v>4</v>
      </c>
      <c r="AL60" s="15">
        <v>1</v>
      </c>
      <c r="AM60" s="16">
        <v>212</v>
      </c>
      <c r="AN60" s="16">
        <v>452</v>
      </c>
      <c r="AO60" s="86">
        <v>11</v>
      </c>
      <c r="AP60" s="85">
        <v>25</v>
      </c>
      <c r="AQ60" s="15">
        <v>4</v>
      </c>
      <c r="AR60" s="15">
        <v>1</v>
      </c>
      <c r="AS60" s="16">
        <v>212</v>
      </c>
      <c r="AT60" s="16">
        <v>452</v>
      </c>
      <c r="AU60" s="86">
        <v>11</v>
      </c>
      <c r="AV60" s="85">
        <v>25</v>
      </c>
      <c r="AW60" s="15">
        <v>4</v>
      </c>
      <c r="AX60" s="15">
        <v>1</v>
      </c>
      <c r="AY60" s="16">
        <v>212</v>
      </c>
      <c r="AZ60" s="16">
        <v>452</v>
      </c>
      <c r="BA60" s="86">
        <v>11</v>
      </c>
      <c r="BB60" s="85">
        <v>25</v>
      </c>
      <c r="BC60" s="15">
        <v>4</v>
      </c>
      <c r="BD60" s="15">
        <v>1</v>
      </c>
      <c r="BE60" s="16">
        <v>212</v>
      </c>
      <c r="BF60" s="16">
        <v>452</v>
      </c>
      <c r="BG60" s="86">
        <v>11</v>
      </c>
      <c r="BH60" s="85">
        <v>25</v>
      </c>
      <c r="BI60" s="15">
        <v>4</v>
      </c>
      <c r="BJ60" s="15">
        <v>1</v>
      </c>
      <c r="BK60" s="16">
        <v>212</v>
      </c>
      <c r="BL60" s="16">
        <v>452</v>
      </c>
      <c r="BM60" s="86">
        <v>11</v>
      </c>
      <c r="BN60" s="85">
        <v>24</v>
      </c>
      <c r="BO60" s="15">
        <v>4</v>
      </c>
      <c r="BP60" s="15">
        <v>1</v>
      </c>
      <c r="BQ60" s="16">
        <v>144</v>
      </c>
      <c r="BR60" s="16">
        <v>464</v>
      </c>
      <c r="BS60" s="86">
        <v>11</v>
      </c>
      <c r="BT60" s="85">
        <v>24</v>
      </c>
      <c r="BU60" s="15">
        <v>4</v>
      </c>
      <c r="BV60" s="15">
        <v>1</v>
      </c>
      <c r="BW60" s="16">
        <v>144</v>
      </c>
      <c r="BX60" s="16">
        <v>464</v>
      </c>
      <c r="BY60" s="86">
        <v>11</v>
      </c>
      <c r="BZ60" s="85">
        <v>24</v>
      </c>
      <c r="CA60" s="15">
        <v>4</v>
      </c>
      <c r="CB60" s="15">
        <v>1</v>
      </c>
      <c r="CC60" s="16">
        <v>212</v>
      </c>
      <c r="CD60" s="16">
        <v>464</v>
      </c>
      <c r="CE60" s="86">
        <v>11</v>
      </c>
      <c r="CF60" s="15" t="s">
        <v>168</v>
      </c>
      <c r="CG60" s="100" t="s">
        <v>172</v>
      </c>
      <c r="CH60" s="15">
        <v>1</v>
      </c>
      <c r="CI60" s="16" t="s">
        <v>169</v>
      </c>
      <c r="CJ60" s="16" t="s">
        <v>170</v>
      </c>
      <c r="CK60" s="100" t="s">
        <v>171</v>
      </c>
    </row>
    <row r="61" spans="1:149" x14ac:dyDescent="0.25">
      <c r="B61" s="280"/>
      <c r="C61" s="85">
        <v>0</v>
      </c>
      <c r="D61" s="15">
        <v>4</v>
      </c>
      <c r="E61" s="15">
        <v>1</v>
      </c>
      <c r="F61" s="234">
        <v>96</v>
      </c>
      <c r="G61" s="234">
        <v>212</v>
      </c>
      <c r="H61" s="234">
        <v>456</v>
      </c>
      <c r="I61" s="86">
        <v>11</v>
      </c>
      <c r="J61" s="85">
        <v>0</v>
      </c>
      <c r="K61" s="15">
        <v>4</v>
      </c>
      <c r="L61" s="15">
        <v>1</v>
      </c>
      <c r="M61" s="234">
        <v>96</v>
      </c>
      <c r="N61" s="234">
        <v>212</v>
      </c>
      <c r="O61" s="234">
        <v>456</v>
      </c>
      <c r="P61" s="86">
        <v>11</v>
      </c>
      <c r="Q61" s="85">
        <v>0</v>
      </c>
      <c r="R61" s="15">
        <v>4</v>
      </c>
      <c r="S61" s="15">
        <v>1</v>
      </c>
      <c r="T61" s="16">
        <v>96</v>
      </c>
      <c r="U61" s="16">
        <v>212</v>
      </c>
      <c r="V61" s="234">
        <v>456</v>
      </c>
      <c r="W61" s="86">
        <v>11</v>
      </c>
      <c r="X61" s="85">
        <v>1</v>
      </c>
      <c r="Y61" s="15">
        <v>4</v>
      </c>
      <c r="Z61" s="15">
        <v>1</v>
      </c>
      <c r="AA61" s="16" t="s">
        <v>225</v>
      </c>
      <c r="AB61" s="16">
        <v>456</v>
      </c>
      <c r="AC61" s="86">
        <v>11</v>
      </c>
      <c r="AD61" s="85">
        <v>46</v>
      </c>
      <c r="AE61" s="15">
        <v>5</v>
      </c>
      <c r="AF61" s="15">
        <v>1</v>
      </c>
      <c r="AG61" s="16">
        <v>266</v>
      </c>
      <c r="AH61" s="16">
        <v>572</v>
      </c>
      <c r="AI61" s="86">
        <v>6.11</v>
      </c>
      <c r="AJ61" s="85">
        <v>46</v>
      </c>
      <c r="AK61" s="15">
        <v>5</v>
      </c>
      <c r="AL61" s="15">
        <v>1</v>
      </c>
      <c r="AM61" s="16">
        <v>266</v>
      </c>
      <c r="AN61" s="16">
        <v>572</v>
      </c>
      <c r="AO61" s="86">
        <v>6.11</v>
      </c>
      <c r="AP61" s="85">
        <v>45</v>
      </c>
      <c r="AQ61" s="15">
        <v>5</v>
      </c>
      <c r="AR61" s="15">
        <v>1</v>
      </c>
      <c r="AS61" s="16">
        <v>266</v>
      </c>
      <c r="AT61" s="16">
        <v>572</v>
      </c>
      <c r="AU61" s="86">
        <v>6</v>
      </c>
      <c r="AV61" s="85">
        <v>45</v>
      </c>
      <c r="AW61" s="15">
        <v>5</v>
      </c>
      <c r="AX61" s="15">
        <v>1</v>
      </c>
      <c r="AY61" s="16">
        <v>266</v>
      </c>
      <c r="AZ61" s="16">
        <v>572</v>
      </c>
      <c r="BA61" s="86">
        <v>6</v>
      </c>
      <c r="BB61" s="85">
        <v>45</v>
      </c>
      <c r="BC61" s="15">
        <v>5</v>
      </c>
      <c r="BD61" s="15">
        <v>1</v>
      </c>
      <c r="BE61" s="16">
        <v>266</v>
      </c>
      <c r="BF61" s="16">
        <v>572</v>
      </c>
      <c r="BG61" s="86">
        <v>6</v>
      </c>
      <c r="BH61" s="85">
        <v>45</v>
      </c>
      <c r="BI61" s="15">
        <v>5</v>
      </c>
      <c r="BJ61" s="15">
        <v>1</v>
      </c>
      <c r="BK61" s="16">
        <v>266</v>
      </c>
      <c r="BL61" s="16">
        <v>572</v>
      </c>
      <c r="BM61" s="86">
        <v>6</v>
      </c>
      <c r="BN61" s="85">
        <v>46</v>
      </c>
      <c r="BO61" s="15">
        <v>5</v>
      </c>
      <c r="BP61" s="15">
        <v>1</v>
      </c>
      <c r="BQ61" s="16">
        <v>266</v>
      </c>
      <c r="BR61" s="16">
        <v>575</v>
      </c>
      <c r="BS61" s="86">
        <v>6</v>
      </c>
      <c r="BT61" s="85">
        <v>46</v>
      </c>
      <c r="BU61" s="15">
        <v>5</v>
      </c>
      <c r="BV61" s="15">
        <v>1</v>
      </c>
      <c r="BW61" s="16">
        <v>266</v>
      </c>
      <c r="BX61" s="16">
        <v>575</v>
      </c>
      <c r="BY61" s="86">
        <v>6</v>
      </c>
      <c r="BZ61" s="85">
        <v>46</v>
      </c>
      <c r="CA61" s="15">
        <v>5</v>
      </c>
      <c r="CB61" s="15">
        <v>1</v>
      </c>
      <c r="CC61" s="16">
        <v>266</v>
      </c>
      <c r="CD61" s="16">
        <v>575</v>
      </c>
      <c r="CE61" s="86">
        <v>6</v>
      </c>
      <c r="CF61" s="15">
        <v>46</v>
      </c>
      <c r="CG61" s="15">
        <v>5</v>
      </c>
      <c r="CH61" s="15">
        <v>1</v>
      </c>
      <c r="CI61" s="16">
        <v>266</v>
      </c>
      <c r="CJ61" s="16">
        <v>575</v>
      </c>
      <c r="CK61" s="15">
        <v>6</v>
      </c>
    </row>
    <row r="62" spans="1:149" x14ac:dyDescent="0.25">
      <c r="B62" s="82" t="s">
        <v>13</v>
      </c>
      <c r="C62" s="85">
        <v>10</v>
      </c>
      <c r="D62" s="15">
        <v>5</v>
      </c>
      <c r="E62" s="15">
        <v>1</v>
      </c>
      <c r="F62" s="234">
        <v>120</v>
      </c>
      <c r="G62" s="234">
        <v>266</v>
      </c>
      <c r="H62" s="234">
        <v>572</v>
      </c>
      <c r="I62" s="86">
        <v>6</v>
      </c>
      <c r="J62" s="85">
        <v>24</v>
      </c>
      <c r="K62" s="15">
        <v>5</v>
      </c>
      <c r="L62" s="15">
        <v>1</v>
      </c>
      <c r="M62" s="234">
        <v>120</v>
      </c>
      <c r="N62" s="234">
        <v>266</v>
      </c>
      <c r="O62" s="234">
        <v>572</v>
      </c>
      <c r="P62" s="86">
        <v>6</v>
      </c>
      <c r="Q62" s="85">
        <v>40</v>
      </c>
      <c r="R62" s="15">
        <v>5</v>
      </c>
      <c r="S62" s="15">
        <v>1</v>
      </c>
      <c r="T62" s="16">
        <v>120</v>
      </c>
      <c r="U62" s="16">
        <v>266</v>
      </c>
      <c r="V62" s="234">
        <v>572</v>
      </c>
      <c r="W62" s="86">
        <v>6</v>
      </c>
      <c r="X62" s="85">
        <v>45</v>
      </c>
      <c r="Y62" s="15">
        <v>5</v>
      </c>
      <c r="Z62" s="15">
        <v>1</v>
      </c>
      <c r="AA62" s="16" t="s">
        <v>226</v>
      </c>
      <c r="AB62" s="16">
        <v>572</v>
      </c>
      <c r="AC62" s="86">
        <v>6</v>
      </c>
      <c r="AD62" s="85" t="s">
        <v>89</v>
      </c>
      <c r="AE62" s="15" t="s">
        <v>89</v>
      </c>
      <c r="AF62" s="15" t="s">
        <v>89</v>
      </c>
      <c r="AG62" s="15" t="s">
        <v>89</v>
      </c>
      <c r="AH62" s="15" t="s">
        <v>89</v>
      </c>
      <c r="AI62" s="111" t="s">
        <v>89</v>
      </c>
      <c r="AJ62" s="85" t="s">
        <v>89</v>
      </c>
      <c r="AK62" s="15" t="s">
        <v>89</v>
      </c>
      <c r="AL62" s="15" t="s">
        <v>89</v>
      </c>
      <c r="AM62" s="15" t="s">
        <v>89</v>
      </c>
      <c r="AN62" s="15" t="s">
        <v>89</v>
      </c>
      <c r="AO62" s="111" t="s">
        <v>89</v>
      </c>
      <c r="AP62" s="85" t="s">
        <v>89</v>
      </c>
      <c r="AQ62" s="15" t="s">
        <v>89</v>
      </c>
      <c r="AR62" s="15" t="s">
        <v>89</v>
      </c>
      <c r="AS62" s="15" t="s">
        <v>89</v>
      </c>
      <c r="AT62" s="15" t="s">
        <v>89</v>
      </c>
      <c r="AU62" s="111" t="s">
        <v>89</v>
      </c>
      <c r="AV62" s="85" t="s">
        <v>89</v>
      </c>
      <c r="AW62" s="15" t="s">
        <v>89</v>
      </c>
      <c r="AX62" s="15" t="s">
        <v>89</v>
      </c>
      <c r="AY62" s="15" t="s">
        <v>89</v>
      </c>
      <c r="AZ62" s="15" t="s">
        <v>89</v>
      </c>
      <c r="BA62" s="111" t="s">
        <v>89</v>
      </c>
      <c r="BB62" s="85" t="s">
        <v>89</v>
      </c>
      <c r="BC62" s="15" t="s">
        <v>89</v>
      </c>
      <c r="BD62" s="15" t="s">
        <v>89</v>
      </c>
      <c r="BE62" s="15" t="s">
        <v>89</v>
      </c>
      <c r="BF62" s="15" t="s">
        <v>89</v>
      </c>
      <c r="BG62" s="111" t="s">
        <v>89</v>
      </c>
      <c r="BH62" s="85" t="s">
        <v>89</v>
      </c>
      <c r="BI62" s="15" t="s">
        <v>89</v>
      </c>
      <c r="BJ62" s="15" t="s">
        <v>89</v>
      </c>
      <c r="BK62" s="15" t="s">
        <v>89</v>
      </c>
      <c r="BL62" s="15" t="s">
        <v>89</v>
      </c>
      <c r="BM62" s="111" t="s">
        <v>89</v>
      </c>
      <c r="BN62" s="85" t="s">
        <v>89</v>
      </c>
      <c r="BO62" s="15" t="s">
        <v>89</v>
      </c>
      <c r="BP62" s="15" t="s">
        <v>89</v>
      </c>
      <c r="BQ62" s="15" t="s">
        <v>89</v>
      </c>
      <c r="BR62" s="15" t="s">
        <v>89</v>
      </c>
      <c r="BS62" s="111" t="s">
        <v>89</v>
      </c>
      <c r="BT62" s="85" t="s">
        <v>89</v>
      </c>
      <c r="BU62" s="15" t="s">
        <v>89</v>
      </c>
      <c r="BV62" s="15" t="s">
        <v>89</v>
      </c>
      <c r="BW62" s="15" t="s">
        <v>89</v>
      </c>
      <c r="BX62" s="15" t="s">
        <v>89</v>
      </c>
      <c r="BY62" s="111" t="s">
        <v>89</v>
      </c>
      <c r="BZ62" s="85" t="s">
        <v>89</v>
      </c>
      <c r="CA62" s="15" t="s">
        <v>89</v>
      </c>
      <c r="CB62" s="15" t="s">
        <v>89</v>
      </c>
      <c r="CC62" s="15" t="s">
        <v>89</v>
      </c>
      <c r="CD62" s="15" t="s">
        <v>89</v>
      </c>
      <c r="CE62" s="111" t="s">
        <v>89</v>
      </c>
      <c r="CF62" s="85" t="s">
        <v>89</v>
      </c>
      <c r="CG62" s="15" t="s">
        <v>89</v>
      </c>
      <c r="CH62" s="15" t="s">
        <v>89</v>
      </c>
      <c r="CI62" s="15" t="s">
        <v>89</v>
      </c>
      <c r="CJ62" s="15" t="s">
        <v>89</v>
      </c>
      <c r="CK62" s="111" t="s">
        <v>89</v>
      </c>
    </row>
    <row r="63" spans="1:149" ht="30.75" thickBot="1" x14ac:dyDescent="0.3">
      <c r="B63" s="186" t="s">
        <v>246</v>
      </c>
      <c r="C63" s="85">
        <v>16</v>
      </c>
      <c r="D63" s="15">
        <v>6</v>
      </c>
      <c r="E63" s="15">
        <v>1</v>
      </c>
      <c r="F63" s="234">
        <v>148</v>
      </c>
      <c r="G63" s="234">
        <v>242</v>
      </c>
      <c r="H63" s="234">
        <v>686</v>
      </c>
      <c r="I63" s="86" t="s">
        <v>298</v>
      </c>
      <c r="J63" s="85">
        <v>33</v>
      </c>
      <c r="K63" s="15">
        <v>6</v>
      </c>
      <c r="L63" s="15">
        <v>1</v>
      </c>
      <c r="M63" s="234">
        <v>148</v>
      </c>
      <c r="N63" s="234">
        <v>242</v>
      </c>
      <c r="O63" s="234">
        <v>686</v>
      </c>
      <c r="P63" s="86" t="s">
        <v>298</v>
      </c>
      <c r="Q63" s="85">
        <v>43</v>
      </c>
      <c r="R63" s="15">
        <v>6</v>
      </c>
      <c r="S63" s="15">
        <v>1</v>
      </c>
      <c r="T63" s="16">
        <v>148</v>
      </c>
      <c r="U63" s="16">
        <v>242</v>
      </c>
      <c r="V63" s="234">
        <v>686</v>
      </c>
      <c r="W63" s="86" t="s">
        <v>298</v>
      </c>
      <c r="X63" s="85">
        <v>51</v>
      </c>
      <c r="Y63" s="15">
        <v>6</v>
      </c>
      <c r="Z63" s="15">
        <v>1</v>
      </c>
      <c r="AA63" s="16" t="s">
        <v>227</v>
      </c>
      <c r="AB63" s="16">
        <v>686</v>
      </c>
      <c r="AC63" s="86">
        <v>4</v>
      </c>
      <c r="AD63" s="85">
        <v>52</v>
      </c>
      <c r="AE63" s="15">
        <v>6</v>
      </c>
      <c r="AF63" s="15">
        <v>1</v>
      </c>
      <c r="AG63" s="16">
        <v>242</v>
      </c>
      <c r="AH63" s="16">
        <v>686</v>
      </c>
      <c r="AI63" s="86">
        <v>4</v>
      </c>
      <c r="AJ63" s="85">
        <v>52</v>
      </c>
      <c r="AK63" s="15">
        <v>6</v>
      </c>
      <c r="AL63" s="15">
        <v>1</v>
      </c>
      <c r="AM63" s="16">
        <v>242</v>
      </c>
      <c r="AN63" s="16">
        <v>686</v>
      </c>
      <c r="AO63" s="86">
        <v>4</v>
      </c>
      <c r="AP63" s="85">
        <v>52</v>
      </c>
      <c r="AQ63" s="15">
        <v>6</v>
      </c>
      <c r="AR63" s="15">
        <v>1</v>
      </c>
      <c r="AS63" s="16">
        <v>242</v>
      </c>
      <c r="AT63" s="16">
        <v>686</v>
      </c>
      <c r="AU63" s="86">
        <v>4</v>
      </c>
      <c r="AV63" s="85">
        <v>52</v>
      </c>
      <c r="AW63" s="15">
        <v>6</v>
      </c>
      <c r="AX63" s="15">
        <v>1</v>
      </c>
      <c r="AY63" s="16">
        <v>242</v>
      </c>
      <c r="AZ63" s="16">
        <v>686</v>
      </c>
      <c r="BA63" s="86">
        <v>4</v>
      </c>
      <c r="BB63" s="85">
        <v>52</v>
      </c>
      <c r="BC63" s="15">
        <v>6</v>
      </c>
      <c r="BD63" s="15">
        <v>1</v>
      </c>
      <c r="BE63" s="16">
        <v>242</v>
      </c>
      <c r="BF63" s="16">
        <v>686</v>
      </c>
      <c r="BG63" s="86">
        <v>4</v>
      </c>
      <c r="BH63" s="85">
        <v>52</v>
      </c>
      <c r="BI63" s="15">
        <v>6</v>
      </c>
      <c r="BJ63" s="15">
        <v>1</v>
      </c>
      <c r="BK63" s="16">
        <v>242</v>
      </c>
      <c r="BL63" s="16">
        <v>686</v>
      </c>
      <c r="BM63" s="86">
        <v>4</v>
      </c>
      <c r="BN63" s="85">
        <v>52</v>
      </c>
      <c r="BO63" s="15">
        <v>6</v>
      </c>
      <c r="BP63" s="15">
        <v>1</v>
      </c>
      <c r="BQ63" s="16">
        <v>242</v>
      </c>
      <c r="BR63" s="16">
        <v>720</v>
      </c>
      <c r="BS63" s="86">
        <v>4</v>
      </c>
      <c r="BT63" s="85">
        <v>52</v>
      </c>
      <c r="BU63" s="15">
        <v>6</v>
      </c>
      <c r="BV63" s="15">
        <v>1</v>
      </c>
      <c r="BW63" s="16">
        <v>242</v>
      </c>
      <c r="BX63" s="16">
        <v>720</v>
      </c>
      <c r="BY63" s="86">
        <v>4</v>
      </c>
      <c r="BZ63" s="85">
        <v>52</v>
      </c>
      <c r="CA63" s="15">
        <v>6</v>
      </c>
      <c r="CB63" s="15">
        <v>1</v>
      </c>
      <c r="CC63" s="16">
        <v>242</v>
      </c>
      <c r="CD63" s="16">
        <v>720</v>
      </c>
      <c r="CE63" s="86">
        <v>4</v>
      </c>
      <c r="CF63" s="15">
        <v>52</v>
      </c>
      <c r="CG63" s="15">
        <v>6</v>
      </c>
      <c r="CH63" s="15">
        <v>1</v>
      </c>
      <c r="CI63" s="16">
        <v>242</v>
      </c>
      <c r="CJ63" s="16">
        <v>720</v>
      </c>
      <c r="CK63" s="15">
        <v>1</v>
      </c>
    </row>
    <row r="64" spans="1:149" ht="15.75" thickBot="1" x14ac:dyDescent="0.3">
      <c r="B64" s="186" t="s">
        <v>247</v>
      </c>
      <c r="C64" s="85">
        <v>36</v>
      </c>
      <c r="D64" s="15">
        <v>5</v>
      </c>
      <c r="E64" s="15">
        <v>1</v>
      </c>
      <c r="F64" s="234">
        <v>120</v>
      </c>
      <c r="G64" s="234">
        <v>198</v>
      </c>
      <c r="H64" s="234">
        <v>569</v>
      </c>
      <c r="I64" s="86">
        <v>6</v>
      </c>
      <c r="J64" s="85">
        <v>19</v>
      </c>
      <c r="K64" s="15">
        <v>5</v>
      </c>
      <c r="L64" s="15">
        <v>1</v>
      </c>
      <c r="M64" s="234">
        <v>120</v>
      </c>
      <c r="N64" s="234">
        <v>198</v>
      </c>
      <c r="O64" s="234">
        <v>569</v>
      </c>
      <c r="P64" s="86">
        <v>6</v>
      </c>
      <c r="Q64" s="85">
        <v>9</v>
      </c>
      <c r="R64" s="15">
        <v>5</v>
      </c>
      <c r="S64" s="15">
        <v>1</v>
      </c>
      <c r="T64" s="16">
        <v>120</v>
      </c>
      <c r="U64" s="16">
        <v>198</v>
      </c>
      <c r="V64" s="234">
        <v>569</v>
      </c>
      <c r="W64" s="86">
        <v>6</v>
      </c>
      <c r="X64" s="85">
        <v>1</v>
      </c>
      <c r="Y64" s="15">
        <v>5</v>
      </c>
      <c r="Z64" s="15">
        <v>1</v>
      </c>
      <c r="AA64" s="16" t="s">
        <v>228</v>
      </c>
      <c r="AB64" s="16">
        <v>569</v>
      </c>
      <c r="AC64" s="86">
        <v>6</v>
      </c>
      <c r="AD64" s="85">
        <v>21</v>
      </c>
      <c r="AE64" s="15">
        <v>6</v>
      </c>
      <c r="AF64" s="15">
        <v>1</v>
      </c>
      <c r="AG64" s="16">
        <v>216</v>
      </c>
      <c r="AH64" s="16">
        <v>698</v>
      </c>
      <c r="AI64" s="86">
        <v>14</v>
      </c>
      <c r="AJ64" s="85">
        <v>21</v>
      </c>
      <c r="AK64" s="15">
        <v>6</v>
      </c>
      <c r="AL64" s="15">
        <v>1</v>
      </c>
      <c r="AM64" s="16">
        <v>216</v>
      </c>
      <c r="AN64" s="16">
        <v>698</v>
      </c>
      <c r="AO64" s="86">
        <v>14</v>
      </c>
      <c r="AP64" s="85">
        <v>21</v>
      </c>
      <c r="AQ64" s="15">
        <v>6</v>
      </c>
      <c r="AR64" s="15">
        <v>1</v>
      </c>
      <c r="AS64" s="16">
        <v>216</v>
      </c>
      <c r="AT64" s="16">
        <v>698</v>
      </c>
      <c r="AU64" s="86">
        <v>14</v>
      </c>
      <c r="AV64" s="85">
        <v>21</v>
      </c>
      <c r="AW64" s="15">
        <v>6</v>
      </c>
      <c r="AX64" s="15">
        <v>1</v>
      </c>
      <c r="AY64" s="16">
        <v>216</v>
      </c>
      <c r="AZ64" s="16">
        <v>698</v>
      </c>
      <c r="BA64" s="86">
        <v>14</v>
      </c>
      <c r="BB64" s="85">
        <v>21</v>
      </c>
      <c r="BC64" s="15">
        <v>6</v>
      </c>
      <c r="BD64" s="15">
        <v>1</v>
      </c>
      <c r="BE64" s="16">
        <v>216</v>
      </c>
      <c r="BF64" s="16">
        <v>698</v>
      </c>
      <c r="BG64" s="86">
        <v>14</v>
      </c>
      <c r="BH64" s="85">
        <v>21</v>
      </c>
      <c r="BI64" s="15">
        <v>6</v>
      </c>
      <c r="BJ64" s="15">
        <v>1</v>
      </c>
      <c r="BK64" s="16">
        <v>216</v>
      </c>
      <c r="BL64" s="16">
        <v>698</v>
      </c>
      <c r="BM64" s="86">
        <v>14</v>
      </c>
      <c r="BN64" s="85">
        <v>21</v>
      </c>
      <c r="BO64" s="15">
        <v>6</v>
      </c>
      <c r="BP64" s="15">
        <v>1</v>
      </c>
      <c r="BQ64" s="16">
        <v>216</v>
      </c>
      <c r="BR64" s="16">
        <v>722</v>
      </c>
      <c r="BS64" s="86">
        <v>14</v>
      </c>
      <c r="BT64" s="85">
        <v>21</v>
      </c>
      <c r="BU64" s="15">
        <v>6</v>
      </c>
      <c r="BV64" s="15">
        <v>1</v>
      </c>
      <c r="BW64" s="16">
        <v>216</v>
      </c>
      <c r="BX64" s="16">
        <v>722</v>
      </c>
      <c r="BY64" s="86">
        <v>14</v>
      </c>
      <c r="BZ64" s="85">
        <v>21</v>
      </c>
      <c r="CA64" s="15">
        <v>6</v>
      </c>
      <c r="CB64" s="15">
        <v>1</v>
      </c>
      <c r="CC64" s="16">
        <v>216</v>
      </c>
      <c r="CD64" s="16">
        <v>722</v>
      </c>
      <c r="CE64" s="86">
        <v>14</v>
      </c>
      <c r="CF64" s="15">
        <v>21</v>
      </c>
      <c r="CG64" s="15">
        <v>6</v>
      </c>
      <c r="CH64" s="15">
        <v>1</v>
      </c>
      <c r="CI64" s="16">
        <v>216</v>
      </c>
      <c r="CJ64" s="16">
        <v>722</v>
      </c>
      <c r="CK64" s="15">
        <v>14</v>
      </c>
    </row>
    <row r="65" spans="2:89" ht="15.75" thickBot="1" x14ac:dyDescent="0.3">
      <c r="B65" s="186" t="s">
        <v>248</v>
      </c>
      <c r="C65" s="85">
        <v>21</v>
      </c>
      <c r="D65" s="15">
        <v>6</v>
      </c>
      <c r="E65" s="15">
        <v>1</v>
      </c>
      <c r="F65" s="234">
        <v>144</v>
      </c>
      <c r="G65" s="234">
        <v>216</v>
      </c>
      <c r="H65" s="234">
        <v>698</v>
      </c>
      <c r="I65" s="86">
        <v>4</v>
      </c>
      <c r="J65" s="85">
        <v>21</v>
      </c>
      <c r="K65" s="15">
        <v>6</v>
      </c>
      <c r="L65" s="15">
        <v>1</v>
      </c>
      <c r="M65" s="234">
        <v>144</v>
      </c>
      <c r="N65" s="234">
        <v>216</v>
      </c>
      <c r="O65" s="234">
        <v>698</v>
      </c>
      <c r="P65" s="86">
        <v>4</v>
      </c>
      <c r="Q65" s="85">
        <v>21</v>
      </c>
      <c r="R65" s="15">
        <v>6</v>
      </c>
      <c r="S65" s="15">
        <v>1</v>
      </c>
      <c r="T65" s="16">
        <v>144</v>
      </c>
      <c r="U65" s="16">
        <v>216</v>
      </c>
      <c r="V65" s="234">
        <v>698</v>
      </c>
      <c r="W65" s="86">
        <v>4</v>
      </c>
      <c r="X65" s="85">
        <v>21</v>
      </c>
      <c r="Y65" s="15">
        <v>6</v>
      </c>
      <c r="Z65" s="15">
        <v>1</v>
      </c>
      <c r="AA65" s="16" t="s">
        <v>229</v>
      </c>
      <c r="AB65" s="16">
        <v>698</v>
      </c>
      <c r="AC65" s="86" t="s">
        <v>230</v>
      </c>
      <c r="AD65" s="85" t="s">
        <v>89</v>
      </c>
      <c r="AE65" s="15" t="s">
        <v>89</v>
      </c>
      <c r="AF65" s="15" t="s">
        <v>89</v>
      </c>
      <c r="AG65" s="15" t="s">
        <v>89</v>
      </c>
      <c r="AH65" s="15" t="s">
        <v>89</v>
      </c>
      <c r="AI65" s="111" t="s">
        <v>89</v>
      </c>
      <c r="AJ65" s="85" t="s">
        <v>89</v>
      </c>
      <c r="AK65" s="15" t="s">
        <v>89</v>
      </c>
      <c r="AL65" s="15" t="s">
        <v>89</v>
      </c>
      <c r="AM65" s="15" t="s">
        <v>89</v>
      </c>
      <c r="AN65" s="15" t="s">
        <v>89</v>
      </c>
      <c r="AO65" s="111" t="s">
        <v>89</v>
      </c>
      <c r="AP65" s="85" t="s">
        <v>89</v>
      </c>
      <c r="AQ65" s="15" t="s">
        <v>89</v>
      </c>
      <c r="AR65" s="15" t="s">
        <v>89</v>
      </c>
      <c r="AS65" s="15" t="s">
        <v>89</v>
      </c>
      <c r="AT65" s="15" t="s">
        <v>89</v>
      </c>
      <c r="AU65" s="111" t="s">
        <v>89</v>
      </c>
      <c r="AV65" s="85" t="s">
        <v>89</v>
      </c>
      <c r="AW65" s="15" t="s">
        <v>89</v>
      </c>
      <c r="AX65" s="15" t="s">
        <v>89</v>
      </c>
      <c r="AY65" s="15" t="s">
        <v>89</v>
      </c>
      <c r="AZ65" s="15" t="s">
        <v>89</v>
      </c>
      <c r="BA65" s="111" t="s">
        <v>89</v>
      </c>
      <c r="BB65" s="85" t="s">
        <v>89</v>
      </c>
      <c r="BC65" s="15" t="s">
        <v>89</v>
      </c>
      <c r="BD65" s="15" t="s">
        <v>89</v>
      </c>
      <c r="BE65" s="15" t="s">
        <v>89</v>
      </c>
      <c r="BF65" s="15" t="s">
        <v>89</v>
      </c>
      <c r="BG65" s="111" t="s">
        <v>89</v>
      </c>
      <c r="BH65" s="85" t="s">
        <v>89</v>
      </c>
      <c r="BI65" s="15" t="s">
        <v>89</v>
      </c>
      <c r="BJ65" s="15" t="s">
        <v>89</v>
      </c>
      <c r="BK65" s="15" t="s">
        <v>89</v>
      </c>
      <c r="BL65" s="15" t="s">
        <v>89</v>
      </c>
      <c r="BM65" s="111" t="s">
        <v>89</v>
      </c>
      <c r="BN65" s="85" t="s">
        <v>89</v>
      </c>
      <c r="BO65" s="15" t="s">
        <v>89</v>
      </c>
      <c r="BP65" s="15" t="s">
        <v>89</v>
      </c>
      <c r="BQ65" s="15" t="s">
        <v>89</v>
      </c>
      <c r="BR65" s="15" t="s">
        <v>89</v>
      </c>
      <c r="BS65" s="111" t="s">
        <v>89</v>
      </c>
      <c r="BT65" s="85" t="s">
        <v>89</v>
      </c>
      <c r="BU65" s="15" t="s">
        <v>89</v>
      </c>
      <c r="BV65" s="15" t="s">
        <v>89</v>
      </c>
      <c r="BW65" s="15" t="s">
        <v>89</v>
      </c>
      <c r="BX65" s="15" t="s">
        <v>89</v>
      </c>
      <c r="BY65" s="111" t="s">
        <v>89</v>
      </c>
      <c r="BZ65" s="85" t="s">
        <v>89</v>
      </c>
      <c r="CA65" s="15" t="s">
        <v>89</v>
      </c>
      <c r="CB65" s="15" t="s">
        <v>89</v>
      </c>
      <c r="CC65" s="15" t="s">
        <v>89</v>
      </c>
      <c r="CD65" s="15" t="s">
        <v>89</v>
      </c>
      <c r="CE65" s="111" t="s">
        <v>89</v>
      </c>
      <c r="CF65" s="85" t="s">
        <v>89</v>
      </c>
      <c r="CG65" s="15" t="s">
        <v>89</v>
      </c>
      <c r="CH65" s="15" t="s">
        <v>89</v>
      </c>
      <c r="CI65" s="15" t="s">
        <v>89</v>
      </c>
      <c r="CJ65" s="15" t="s">
        <v>89</v>
      </c>
      <c r="CK65" s="111" t="s">
        <v>89</v>
      </c>
    </row>
    <row r="66" spans="2:89" x14ac:dyDescent="0.25">
      <c r="B66" s="47" t="s">
        <v>152</v>
      </c>
      <c r="C66" s="85">
        <v>67</v>
      </c>
      <c r="D66" s="15">
        <v>6</v>
      </c>
      <c r="E66" s="15">
        <v>1</v>
      </c>
      <c r="F66" s="15">
        <v>144</v>
      </c>
      <c r="G66" s="15">
        <v>216</v>
      </c>
      <c r="H66" s="15">
        <v>698</v>
      </c>
      <c r="I66" s="111" t="s">
        <v>299</v>
      </c>
      <c r="J66" s="85">
        <v>67</v>
      </c>
      <c r="K66" s="15">
        <v>6</v>
      </c>
      <c r="L66" s="15">
        <v>1</v>
      </c>
      <c r="M66" s="15">
        <v>144</v>
      </c>
      <c r="N66" s="15">
        <v>216</v>
      </c>
      <c r="O66" s="15">
        <v>698</v>
      </c>
      <c r="P66" s="111" t="s">
        <v>299</v>
      </c>
      <c r="Q66" s="85">
        <v>67</v>
      </c>
      <c r="R66" s="15">
        <v>6</v>
      </c>
      <c r="S66" s="15">
        <v>1</v>
      </c>
      <c r="T66" s="15">
        <v>144</v>
      </c>
      <c r="U66" s="15">
        <v>216</v>
      </c>
      <c r="V66" s="15">
        <v>698</v>
      </c>
      <c r="W66" s="111" t="s">
        <v>299</v>
      </c>
      <c r="X66" s="85">
        <v>67</v>
      </c>
      <c r="Y66" s="15">
        <v>6</v>
      </c>
      <c r="Z66" s="15">
        <v>1</v>
      </c>
      <c r="AA66" s="15" t="s">
        <v>229</v>
      </c>
      <c r="AB66" s="15">
        <v>698</v>
      </c>
      <c r="AC66" s="86" t="s">
        <v>231</v>
      </c>
      <c r="AD66" s="85">
        <v>67</v>
      </c>
      <c r="AE66" s="15">
        <v>6</v>
      </c>
      <c r="AF66" s="15">
        <v>1</v>
      </c>
      <c r="AG66" s="15">
        <v>216</v>
      </c>
      <c r="AH66" s="15">
        <v>698</v>
      </c>
      <c r="AI66" s="111">
        <v>1.1399999999999999</v>
      </c>
      <c r="AJ66" s="85">
        <v>67</v>
      </c>
      <c r="AK66" s="15">
        <v>6</v>
      </c>
      <c r="AL66" s="15">
        <v>1</v>
      </c>
      <c r="AM66" s="15">
        <v>216</v>
      </c>
      <c r="AN66" s="15">
        <v>698</v>
      </c>
      <c r="AO66" s="111">
        <v>1.1399999999999999</v>
      </c>
      <c r="AP66" s="85">
        <f>56+11</f>
        <v>67</v>
      </c>
      <c r="AQ66" s="15">
        <v>6</v>
      </c>
      <c r="AR66" s="15">
        <v>1</v>
      </c>
      <c r="AS66" s="15">
        <v>216</v>
      </c>
      <c r="AT66" s="15">
        <v>698</v>
      </c>
      <c r="AU66" s="111">
        <v>1.1399999999999999</v>
      </c>
      <c r="AV66" s="85">
        <f>56+11</f>
        <v>67</v>
      </c>
      <c r="AW66" s="15">
        <v>6</v>
      </c>
      <c r="AX66" s="15">
        <v>1</v>
      </c>
      <c r="AY66" s="15">
        <v>216</v>
      </c>
      <c r="AZ66" s="15">
        <v>698</v>
      </c>
      <c r="BA66" s="111">
        <v>1.1399999999999999</v>
      </c>
      <c r="BB66" s="85">
        <f>56+11</f>
        <v>67</v>
      </c>
      <c r="BC66" s="15">
        <v>6</v>
      </c>
      <c r="BD66" s="15">
        <v>1</v>
      </c>
      <c r="BE66" s="15">
        <v>216</v>
      </c>
      <c r="BF66" s="15">
        <v>698</v>
      </c>
      <c r="BG66" s="111">
        <v>1.1399999999999999</v>
      </c>
      <c r="BH66" s="85">
        <f>56+11</f>
        <v>67</v>
      </c>
      <c r="BI66" s="15">
        <v>6</v>
      </c>
      <c r="BJ66" s="15">
        <v>1</v>
      </c>
      <c r="BK66" s="15">
        <v>216</v>
      </c>
      <c r="BL66" s="15">
        <v>698</v>
      </c>
      <c r="BM66" s="111">
        <v>1.1399999999999999</v>
      </c>
      <c r="BN66" s="85">
        <f>56+11</f>
        <v>67</v>
      </c>
      <c r="BO66" s="15">
        <v>6</v>
      </c>
      <c r="BP66" s="15">
        <v>1</v>
      </c>
      <c r="BQ66" s="15">
        <v>216</v>
      </c>
      <c r="BR66" s="15">
        <v>698</v>
      </c>
      <c r="BS66" s="111">
        <v>1.1399999999999999</v>
      </c>
      <c r="BT66" s="85">
        <v>53</v>
      </c>
      <c r="BU66" s="15">
        <v>6</v>
      </c>
      <c r="BV66" s="15">
        <v>1</v>
      </c>
      <c r="BW66" s="15">
        <v>216</v>
      </c>
      <c r="BX66" s="15">
        <v>698</v>
      </c>
      <c r="BY66" s="86" t="s">
        <v>179</v>
      </c>
      <c r="BZ66" s="85">
        <f>49+4</f>
        <v>53</v>
      </c>
      <c r="CA66" s="15">
        <v>6</v>
      </c>
      <c r="CB66" s="15">
        <v>1</v>
      </c>
      <c r="CC66" s="15">
        <v>216</v>
      </c>
      <c r="CD66" s="15">
        <v>698</v>
      </c>
      <c r="CE66" s="86" t="s">
        <v>153</v>
      </c>
      <c r="CF66" s="85" t="s">
        <v>89</v>
      </c>
      <c r="CG66" s="15" t="s">
        <v>89</v>
      </c>
      <c r="CH66" s="15" t="s">
        <v>89</v>
      </c>
      <c r="CI66" s="15" t="s">
        <v>89</v>
      </c>
      <c r="CJ66" s="15" t="s">
        <v>89</v>
      </c>
      <c r="CK66" s="111" t="s">
        <v>89</v>
      </c>
    </row>
    <row r="67" spans="2:89" ht="15.75" thickBot="1" x14ac:dyDescent="0.3">
      <c r="B67" s="186" t="s">
        <v>249</v>
      </c>
      <c r="C67" s="85">
        <v>20</v>
      </c>
      <c r="D67" s="15">
        <v>6</v>
      </c>
      <c r="E67" s="15">
        <v>1</v>
      </c>
      <c r="F67" s="15">
        <v>142</v>
      </c>
      <c r="G67" s="15">
        <v>200</v>
      </c>
      <c r="H67" s="15">
        <v>697</v>
      </c>
      <c r="I67" s="111">
        <v>4</v>
      </c>
      <c r="J67" s="85">
        <v>19</v>
      </c>
      <c r="K67" s="15">
        <v>6</v>
      </c>
      <c r="L67" s="15">
        <v>1</v>
      </c>
      <c r="M67" s="15">
        <v>142</v>
      </c>
      <c r="N67" s="15">
        <v>200</v>
      </c>
      <c r="O67" s="15">
        <v>697</v>
      </c>
      <c r="P67" s="111">
        <v>4</v>
      </c>
      <c r="Q67" s="85">
        <v>16</v>
      </c>
      <c r="R67" s="15">
        <v>6</v>
      </c>
      <c r="S67" s="15">
        <v>1</v>
      </c>
      <c r="T67" s="15">
        <v>142</v>
      </c>
      <c r="U67" s="15">
        <v>200</v>
      </c>
      <c r="V67" s="15">
        <v>697</v>
      </c>
      <c r="W67" s="111">
        <v>4</v>
      </c>
      <c r="X67" s="85">
        <v>2</v>
      </c>
      <c r="Y67" s="15">
        <v>6</v>
      </c>
      <c r="Z67" s="15">
        <v>1</v>
      </c>
      <c r="AA67" s="15" t="s">
        <v>232</v>
      </c>
      <c r="AB67" s="15">
        <v>697</v>
      </c>
      <c r="AC67" s="111">
        <v>4</v>
      </c>
      <c r="AD67" s="217">
        <v>14</v>
      </c>
      <c r="AE67" s="218">
        <v>8</v>
      </c>
      <c r="AF67" s="218">
        <v>1</v>
      </c>
      <c r="AG67" s="218">
        <v>260</v>
      </c>
      <c r="AH67" s="218">
        <v>939</v>
      </c>
      <c r="AI67" s="219">
        <v>14</v>
      </c>
      <c r="AJ67" s="85">
        <v>3</v>
      </c>
      <c r="AK67" s="15">
        <v>8</v>
      </c>
      <c r="AL67" s="15">
        <v>1</v>
      </c>
      <c r="AM67" s="15">
        <v>260</v>
      </c>
      <c r="AN67" s="15">
        <v>939</v>
      </c>
      <c r="AO67" s="111">
        <v>14</v>
      </c>
      <c r="AP67" s="85" t="s">
        <v>89</v>
      </c>
      <c r="AQ67" s="15" t="s">
        <v>89</v>
      </c>
      <c r="AR67" s="15" t="s">
        <v>89</v>
      </c>
      <c r="AS67" s="15" t="s">
        <v>89</v>
      </c>
      <c r="AT67" s="15" t="s">
        <v>89</v>
      </c>
      <c r="AU67" s="111" t="s">
        <v>89</v>
      </c>
      <c r="AV67" s="85" t="s">
        <v>89</v>
      </c>
      <c r="AW67" s="15" t="s">
        <v>89</v>
      </c>
      <c r="AX67" s="15" t="s">
        <v>89</v>
      </c>
      <c r="AY67" s="15" t="s">
        <v>89</v>
      </c>
      <c r="AZ67" s="15" t="s">
        <v>89</v>
      </c>
      <c r="BA67" s="111" t="s">
        <v>89</v>
      </c>
      <c r="BB67" s="85" t="s">
        <v>89</v>
      </c>
      <c r="BC67" s="15" t="s">
        <v>89</v>
      </c>
      <c r="BD67" s="15" t="s">
        <v>89</v>
      </c>
      <c r="BE67" s="15" t="s">
        <v>89</v>
      </c>
      <c r="BF67" s="15" t="s">
        <v>89</v>
      </c>
      <c r="BG67" s="111" t="s">
        <v>89</v>
      </c>
      <c r="BH67" s="85" t="s">
        <v>89</v>
      </c>
      <c r="BI67" s="15" t="s">
        <v>89</v>
      </c>
      <c r="BJ67" s="15" t="s">
        <v>89</v>
      </c>
      <c r="BK67" s="15" t="s">
        <v>89</v>
      </c>
      <c r="BL67" s="15" t="s">
        <v>89</v>
      </c>
      <c r="BM67" s="111" t="s">
        <v>89</v>
      </c>
      <c r="BN67" s="85" t="s">
        <v>89</v>
      </c>
      <c r="BO67" s="15" t="s">
        <v>89</v>
      </c>
      <c r="BP67" s="15" t="s">
        <v>89</v>
      </c>
      <c r="BQ67" s="15" t="s">
        <v>89</v>
      </c>
      <c r="BR67" s="15" t="s">
        <v>89</v>
      </c>
      <c r="BS67" s="111" t="s">
        <v>89</v>
      </c>
      <c r="BT67" s="85" t="s">
        <v>89</v>
      </c>
      <c r="BU67" s="15" t="s">
        <v>89</v>
      </c>
      <c r="BV67" s="15" t="s">
        <v>89</v>
      </c>
      <c r="BW67" s="15" t="s">
        <v>89</v>
      </c>
      <c r="BX67" s="15" t="s">
        <v>89</v>
      </c>
      <c r="BY67" s="111" t="s">
        <v>89</v>
      </c>
      <c r="BZ67" s="85" t="s">
        <v>89</v>
      </c>
      <c r="CA67" s="15" t="s">
        <v>89</v>
      </c>
      <c r="CB67" s="15" t="s">
        <v>89</v>
      </c>
      <c r="CC67" s="15" t="s">
        <v>89</v>
      </c>
      <c r="CD67" s="15" t="s">
        <v>89</v>
      </c>
      <c r="CE67" s="111" t="s">
        <v>89</v>
      </c>
      <c r="CF67" s="85" t="s">
        <v>89</v>
      </c>
      <c r="CG67" s="15" t="s">
        <v>89</v>
      </c>
      <c r="CH67" s="15" t="s">
        <v>89</v>
      </c>
      <c r="CI67" s="15" t="s">
        <v>89</v>
      </c>
      <c r="CJ67" s="15" t="s">
        <v>89</v>
      </c>
      <c r="CK67" s="111" t="s">
        <v>89</v>
      </c>
    </row>
    <row r="68" spans="2:89" ht="15.75" thickBot="1" x14ac:dyDescent="0.3">
      <c r="B68" s="186" t="s">
        <v>250</v>
      </c>
      <c r="C68" s="85">
        <v>39</v>
      </c>
      <c r="D68" s="15">
        <v>5</v>
      </c>
      <c r="E68" s="15">
        <v>1</v>
      </c>
      <c r="F68" s="15">
        <v>106</v>
      </c>
      <c r="G68" s="15">
        <v>154</v>
      </c>
      <c r="H68" s="215">
        <v>568</v>
      </c>
      <c r="I68" s="235">
        <v>11</v>
      </c>
      <c r="J68" s="85">
        <v>33</v>
      </c>
      <c r="K68" s="15">
        <v>5</v>
      </c>
      <c r="L68" s="15">
        <v>1</v>
      </c>
      <c r="M68" s="15">
        <v>106</v>
      </c>
      <c r="N68" s="15">
        <v>154</v>
      </c>
      <c r="O68" s="215">
        <v>568</v>
      </c>
      <c r="P68" s="235">
        <v>11</v>
      </c>
      <c r="Q68" s="85">
        <v>21</v>
      </c>
      <c r="R68" s="15">
        <v>5</v>
      </c>
      <c r="S68" s="15">
        <v>1</v>
      </c>
      <c r="T68" s="15">
        <v>106</v>
      </c>
      <c r="U68" s="15">
        <v>154</v>
      </c>
      <c r="V68" s="215">
        <v>568</v>
      </c>
      <c r="W68" s="235">
        <v>11</v>
      </c>
      <c r="X68" s="85">
        <v>7</v>
      </c>
      <c r="Y68" s="215">
        <v>5</v>
      </c>
      <c r="Z68" s="215">
        <v>1</v>
      </c>
      <c r="AA68" s="215" t="s">
        <v>233</v>
      </c>
      <c r="AB68" s="215">
        <v>568</v>
      </c>
      <c r="AC68" s="216">
        <v>11</v>
      </c>
      <c r="AD68" s="85" t="s">
        <v>89</v>
      </c>
      <c r="AE68" s="15" t="s">
        <v>89</v>
      </c>
      <c r="AF68" s="15" t="s">
        <v>89</v>
      </c>
      <c r="AG68" s="15" t="s">
        <v>89</v>
      </c>
      <c r="AH68" s="15" t="s">
        <v>89</v>
      </c>
      <c r="AI68" s="111" t="s">
        <v>89</v>
      </c>
      <c r="AJ68" s="85" t="s">
        <v>89</v>
      </c>
      <c r="AK68" s="15" t="s">
        <v>89</v>
      </c>
      <c r="AL68" s="15" t="s">
        <v>89</v>
      </c>
      <c r="AM68" s="15" t="s">
        <v>89</v>
      </c>
      <c r="AN68" s="15" t="s">
        <v>89</v>
      </c>
      <c r="AO68" s="111" t="s">
        <v>89</v>
      </c>
      <c r="AP68" s="85" t="s">
        <v>89</v>
      </c>
      <c r="AQ68" s="15" t="s">
        <v>89</v>
      </c>
      <c r="AR68" s="15" t="s">
        <v>89</v>
      </c>
      <c r="AS68" s="15" t="s">
        <v>89</v>
      </c>
      <c r="AT68" s="15" t="s">
        <v>89</v>
      </c>
      <c r="AU68" s="111" t="s">
        <v>89</v>
      </c>
      <c r="AV68" s="85" t="s">
        <v>89</v>
      </c>
      <c r="AW68" s="15" t="s">
        <v>89</v>
      </c>
      <c r="AX68" s="15" t="s">
        <v>89</v>
      </c>
      <c r="AY68" s="15" t="s">
        <v>89</v>
      </c>
      <c r="AZ68" s="15" t="s">
        <v>89</v>
      </c>
      <c r="BA68" s="111" t="s">
        <v>89</v>
      </c>
      <c r="BB68" s="85" t="s">
        <v>89</v>
      </c>
      <c r="BC68" s="15" t="s">
        <v>89</v>
      </c>
      <c r="BD68" s="15" t="s">
        <v>89</v>
      </c>
      <c r="BE68" s="15" t="s">
        <v>89</v>
      </c>
      <c r="BF68" s="15" t="s">
        <v>89</v>
      </c>
      <c r="BG68" s="111" t="s">
        <v>89</v>
      </c>
      <c r="BH68" s="85" t="s">
        <v>89</v>
      </c>
      <c r="BI68" s="15" t="s">
        <v>89</v>
      </c>
      <c r="BJ68" s="15" t="s">
        <v>89</v>
      </c>
      <c r="BK68" s="15" t="s">
        <v>89</v>
      </c>
      <c r="BL68" s="15" t="s">
        <v>89</v>
      </c>
      <c r="BM68" s="111" t="s">
        <v>89</v>
      </c>
      <c r="BN68" s="85" t="s">
        <v>89</v>
      </c>
      <c r="BO68" s="15" t="s">
        <v>89</v>
      </c>
      <c r="BP68" s="15" t="s">
        <v>89</v>
      </c>
      <c r="BQ68" s="15" t="s">
        <v>89</v>
      </c>
      <c r="BR68" s="15" t="s">
        <v>89</v>
      </c>
      <c r="BS68" s="111" t="s">
        <v>89</v>
      </c>
      <c r="BT68" s="85" t="s">
        <v>89</v>
      </c>
      <c r="BU68" s="15" t="s">
        <v>89</v>
      </c>
      <c r="BV68" s="15" t="s">
        <v>89</v>
      </c>
      <c r="BW68" s="15" t="s">
        <v>89</v>
      </c>
      <c r="BX68" s="15" t="s">
        <v>89</v>
      </c>
      <c r="BY68" s="111" t="s">
        <v>89</v>
      </c>
      <c r="BZ68" s="85" t="s">
        <v>89</v>
      </c>
      <c r="CA68" s="15" t="s">
        <v>89</v>
      </c>
      <c r="CB68" s="15" t="s">
        <v>89</v>
      </c>
      <c r="CC68" s="15" t="s">
        <v>89</v>
      </c>
      <c r="CD68" s="15" t="s">
        <v>89</v>
      </c>
      <c r="CE68" s="111" t="s">
        <v>89</v>
      </c>
      <c r="CF68" s="85" t="s">
        <v>89</v>
      </c>
      <c r="CG68" s="15" t="s">
        <v>89</v>
      </c>
      <c r="CH68" s="15" t="s">
        <v>89</v>
      </c>
      <c r="CI68" s="15" t="s">
        <v>89</v>
      </c>
      <c r="CJ68" s="15" t="s">
        <v>89</v>
      </c>
      <c r="CK68" s="111" t="s">
        <v>89</v>
      </c>
    </row>
    <row r="69" spans="2:89" ht="15.75" thickBot="1" x14ac:dyDescent="0.3">
      <c r="B69" s="186" t="s">
        <v>251</v>
      </c>
      <c r="C69" s="85">
        <v>72</v>
      </c>
      <c r="D69" s="15">
        <v>8</v>
      </c>
      <c r="E69" s="15">
        <v>1</v>
      </c>
      <c r="F69" s="15">
        <v>184</v>
      </c>
      <c r="G69" s="15">
        <v>260</v>
      </c>
      <c r="H69" s="215">
        <v>939</v>
      </c>
      <c r="I69" s="235">
        <v>14</v>
      </c>
      <c r="J69" s="85">
        <v>65</v>
      </c>
      <c r="K69" s="15">
        <v>8</v>
      </c>
      <c r="L69" s="15">
        <v>1</v>
      </c>
      <c r="M69" s="15">
        <v>184</v>
      </c>
      <c r="N69" s="15">
        <v>260</v>
      </c>
      <c r="O69" s="215">
        <v>939</v>
      </c>
      <c r="P69" s="235">
        <v>14</v>
      </c>
      <c r="Q69" s="85">
        <v>35</v>
      </c>
      <c r="R69" s="15">
        <v>8</v>
      </c>
      <c r="S69" s="15">
        <v>1</v>
      </c>
      <c r="T69" s="15">
        <v>184</v>
      </c>
      <c r="U69" s="15">
        <v>260</v>
      </c>
      <c r="V69" s="215">
        <v>939</v>
      </c>
      <c r="W69" s="235">
        <v>14</v>
      </c>
      <c r="X69" s="85">
        <v>28</v>
      </c>
      <c r="Y69" s="215">
        <v>8</v>
      </c>
      <c r="Z69" s="215">
        <v>1</v>
      </c>
      <c r="AA69" s="215" t="s">
        <v>234</v>
      </c>
      <c r="AB69" s="215">
        <v>939</v>
      </c>
      <c r="AC69" s="216">
        <v>14</v>
      </c>
      <c r="AD69" s="85" t="s">
        <v>89</v>
      </c>
      <c r="AE69" s="15" t="s">
        <v>89</v>
      </c>
      <c r="AF69" s="15" t="s">
        <v>89</v>
      </c>
      <c r="AG69" s="15" t="s">
        <v>89</v>
      </c>
      <c r="AH69" s="15" t="s">
        <v>89</v>
      </c>
      <c r="AI69" s="111" t="s">
        <v>89</v>
      </c>
      <c r="AJ69" s="85" t="s">
        <v>89</v>
      </c>
      <c r="AK69" s="15" t="s">
        <v>89</v>
      </c>
      <c r="AL69" s="15" t="s">
        <v>89</v>
      </c>
      <c r="AM69" s="15" t="s">
        <v>89</v>
      </c>
      <c r="AN69" s="15" t="s">
        <v>89</v>
      </c>
      <c r="AO69" s="111" t="s">
        <v>89</v>
      </c>
      <c r="AP69" s="85" t="s">
        <v>89</v>
      </c>
      <c r="AQ69" s="15" t="s">
        <v>89</v>
      </c>
      <c r="AR69" s="15" t="s">
        <v>89</v>
      </c>
      <c r="AS69" s="15" t="s">
        <v>89</v>
      </c>
      <c r="AT69" s="15" t="s">
        <v>89</v>
      </c>
      <c r="AU69" s="111" t="s">
        <v>89</v>
      </c>
      <c r="AV69" s="85" t="s">
        <v>89</v>
      </c>
      <c r="AW69" s="15" t="s">
        <v>89</v>
      </c>
      <c r="AX69" s="15" t="s">
        <v>89</v>
      </c>
      <c r="AY69" s="15" t="s">
        <v>89</v>
      </c>
      <c r="AZ69" s="15" t="s">
        <v>89</v>
      </c>
      <c r="BA69" s="111" t="s">
        <v>89</v>
      </c>
      <c r="BB69" s="85" t="s">
        <v>89</v>
      </c>
      <c r="BC69" s="15" t="s">
        <v>89</v>
      </c>
      <c r="BD69" s="15" t="s">
        <v>89</v>
      </c>
      <c r="BE69" s="15" t="s">
        <v>89</v>
      </c>
      <c r="BF69" s="15" t="s">
        <v>89</v>
      </c>
      <c r="BG69" s="111" t="s">
        <v>89</v>
      </c>
      <c r="BH69" s="85" t="s">
        <v>89</v>
      </c>
      <c r="BI69" s="15" t="s">
        <v>89</v>
      </c>
      <c r="BJ69" s="15" t="s">
        <v>89</v>
      </c>
      <c r="BK69" s="15" t="s">
        <v>89</v>
      </c>
      <c r="BL69" s="15" t="s">
        <v>89</v>
      </c>
      <c r="BM69" s="111" t="s">
        <v>89</v>
      </c>
      <c r="BN69" s="85" t="s">
        <v>89</v>
      </c>
      <c r="BO69" s="15" t="s">
        <v>89</v>
      </c>
      <c r="BP69" s="15" t="s">
        <v>89</v>
      </c>
      <c r="BQ69" s="15" t="s">
        <v>89</v>
      </c>
      <c r="BR69" s="15" t="s">
        <v>89</v>
      </c>
      <c r="BS69" s="111" t="s">
        <v>89</v>
      </c>
      <c r="BT69" s="85" t="s">
        <v>89</v>
      </c>
      <c r="BU69" s="15" t="s">
        <v>89</v>
      </c>
      <c r="BV69" s="15" t="s">
        <v>89</v>
      </c>
      <c r="BW69" s="15" t="s">
        <v>89</v>
      </c>
      <c r="BX69" s="15" t="s">
        <v>89</v>
      </c>
      <c r="BY69" s="111" t="s">
        <v>89</v>
      </c>
      <c r="BZ69" s="85" t="s">
        <v>89</v>
      </c>
      <c r="CA69" s="15" t="s">
        <v>89</v>
      </c>
      <c r="CB69" s="15" t="s">
        <v>89</v>
      </c>
      <c r="CC69" s="15" t="s">
        <v>89</v>
      </c>
      <c r="CD69" s="15" t="s">
        <v>89</v>
      </c>
      <c r="CE69" s="111" t="s">
        <v>89</v>
      </c>
      <c r="CF69" s="85" t="s">
        <v>89</v>
      </c>
      <c r="CG69" s="15" t="s">
        <v>89</v>
      </c>
      <c r="CH69" s="15" t="s">
        <v>89</v>
      </c>
      <c r="CI69" s="15" t="s">
        <v>89</v>
      </c>
      <c r="CJ69" s="15" t="s">
        <v>89</v>
      </c>
      <c r="CK69" s="111" t="s">
        <v>89</v>
      </c>
    </row>
    <row r="70" spans="2:89" x14ac:dyDescent="0.25">
      <c r="B70" s="93" t="s">
        <v>14</v>
      </c>
      <c r="C70" s="87"/>
      <c r="D70" s="43"/>
      <c r="E70" s="43"/>
      <c r="F70" s="43"/>
      <c r="G70" s="43"/>
      <c r="H70" s="43"/>
      <c r="I70" s="88"/>
      <c r="J70" s="87"/>
      <c r="K70" s="43"/>
      <c r="L70" s="43"/>
      <c r="M70" s="43"/>
      <c r="N70" s="43"/>
      <c r="O70" s="43"/>
      <c r="P70" s="88"/>
      <c r="Q70" s="87"/>
      <c r="R70" s="43"/>
      <c r="S70" s="43"/>
      <c r="T70" s="43"/>
      <c r="U70" s="43"/>
      <c r="V70" s="43"/>
      <c r="W70" s="88"/>
      <c r="X70" s="87"/>
      <c r="Y70" s="43"/>
      <c r="Z70" s="43"/>
      <c r="AA70" s="43"/>
      <c r="AB70" s="43"/>
      <c r="AC70" s="88"/>
      <c r="AD70" s="220"/>
      <c r="AE70" s="221"/>
      <c r="AF70" s="221"/>
      <c r="AG70" s="221"/>
      <c r="AH70" s="221"/>
      <c r="AI70" s="222"/>
      <c r="AJ70" s="87"/>
      <c r="AK70" s="43"/>
      <c r="AL70" s="43"/>
      <c r="AM70" s="43"/>
      <c r="AN70" s="43"/>
      <c r="AO70" s="88"/>
      <c r="AP70" s="87"/>
      <c r="AQ70" s="43"/>
      <c r="AR70" s="43"/>
      <c r="AS70" s="43"/>
      <c r="AT70" s="43"/>
      <c r="AU70" s="88"/>
      <c r="AV70" s="87"/>
      <c r="AW70" s="43"/>
      <c r="AX70" s="43"/>
      <c r="AY70" s="43"/>
      <c r="AZ70" s="43"/>
      <c r="BA70" s="88"/>
      <c r="BB70" s="87"/>
      <c r="BC70" s="43"/>
      <c r="BD70" s="43"/>
      <c r="BE70" s="43"/>
      <c r="BF70" s="43"/>
      <c r="BG70" s="88"/>
      <c r="BH70" s="87"/>
      <c r="BI70" s="43"/>
      <c r="BJ70" s="43"/>
      <c r="BK70" s="43"/>
      <c r="BL70" s="43"/>
      <c r="BM70" s="88"/>
      <c r="BN70" s="87"/>
      <c r="BO70" s="43"/>
      <c r="BP70" s="43"/>
      <c r="BQ70" s="43"/>
      <c r="BR70" s="43"/>
      <c r="BS70" s="88"/>
      <c r="BT70" s="87"/>
      <c r="BU70" s="43"/>
      <c r="BV70" s="43"/>
      <c r="BW70" s="43"/>
      <c r="BX70" s="43"/>
      <c r="BY70" s="88"/>
      <c r="BZ70" s="83"/>
      <c r="CA70" s="30"/>
      <c r="CB70" s="30"/>
      <c r="CC70" s="30"/>
      <c r="CD70" s="30"/>
      <c r="CE70" s="84"/>
      <c r="CF70" s="29"/>
      <c r="CG70" s="30"/>
      <c r="CH70" s="30"/>
      <c r="CI70" s="30"/>
      <c r="CJ70" s="30"/>
      <c r="CK70" s="30"/>
    </row>
    <row r="71" spans="2:89" ht="41.1" customHeight="1" thickBot="1" x14ac:dyDescent="0.3">
      <c r="B71" s="186" t="s">
        <v>252</v>
      </c>
      <c r="C71" s="85">
        <v>47</v>
      </c>
      <c r="D71" s="15">
        <v>5</v>
      </c>
      <c r="E71" s="15">
        <v>1</v>
      </c>
      <c r="F71" s="234">
        <v>120</v>
      </c>
      <c r="G71" s="234">
        <v>209</v>
      </c>
      <c r="H71" s="234">
        <v>557</v>
      </c>
      <c r="I71" s="86">
        <v>3</v>
      </c>
      <c r="J71" s="85">
        <v>47</v>
      </c>
      <c r="K71" s="15">
        <v>5</v>
      </c>
      <c r="L71" s="15">
        <v>1</v>
      </c>
      <c r="M71" s="234">
        <v>120</v>
      </c>
      <c r="N71" s="234">
        <v>209</v>
      </c>
      <c r="O71" s="234">
        <v>557</v>
      </c>
      <c r="P71" s="86">
        <v>3</v>
      </c>
      <c r="Q71" s="85">
        <v>47</v>
      </c>
      <c r="R71" s="15">
        <v>5</v>
      </c>
      <c r="S71" s="15">
        <v>1</v>
      </c>
      <c r="T71" s="16">
        <v>120</v>
      </c>
      <c r="U71" s="16">
        <v>209</v>
      </c>
      <c r="V71" s="234">
        <v>557</v>
      </c>
      <c r="W71" s="86">
        <v>3</v>
      </c>
      <c r="X71" s="85">
        <v>47</v>
      </c>
      <c r="Y71" s="15">
        <v>5</v>
      </c>
      <c r="Z71" s="15">
        <v>1</v>
      </c>
      <c r="AA71" s="16" t="s">
        <v>235</v>
      </c>
      <c r="AB71" s="16">
        <v>557</v>
      </c>
      <c r="AC71" s="86">
        <v>3</v>
      </c>
      <c r="AD71" s="85">
        <v>125</v>
      </c>
      <c r="AE71" s="15">
        <v>5</v>
      </c>
      <c r="AF71" s="15">
        <v>1</v>
      </c>
      <c r="AG71" s="16">
        <v>266</v>
      </c>
      <c r="AH71" s="16">
        <v>572</v>
      </c>
      <c r="AI71" s="86" t="s">
        <v>180</v>
      </c>
      <c r="AJ71" s="85">
        <v>125</v>
      </c>
      <c r="AK71" s="15">
        <v>5</v>
      </c>
      <c r="AL71" s="15">
        <v>1</v>
      </c>
      <c r="AM71" s="16">
        <v>266</v>
      </c>
      <c r="AN71" s="16">
        <v>572</v>
      </c>
      <c r="AO71" s="86" t="s">
        <v>180</v>
      </c>
      <c r="AP71" s="85">
        <f>47+30+48</f>
        <v>125</v>
      </c>
      <c r="AQ71" s="15">
        <v>5</v>
      </c>
      <c r="AR71" s="15">
        <v>1</v>
      </c>
      <c r="AS71" s="16">
        <v>266</v>
      </c>
      <c r="AT71" s="16">
        <v>572</v>
      </c>
      <c r="AU71" s="86" t="s">
        <v>180</v>
      </c>
      <c r="AV71" s="85">
        <f>47+30+48</f>
        <v>125</v>
      </c>
      <c r="AW71" s="15">
        <v>5</v>
      </c>
      <c r="AX71" s="15">
        <v>1</v>
      </c>
      <c r="AY71" s="16">
        <v>266</v>
      </c>
      <c r="AZ71" s="16">
        <v>572</v>
      </c>
      <c r="BA71" s="86" t="s">
        <v>180</v>
      </c>
      <c r="BB71" s="85">
        <f>47+30+48</f>
        <v>125</v>
      </c>
      <c r="BC71" s="15">
        <v>5</v>
      </c>
      <c r="BD71" s="15">
        <v>1</v>
      </c>
      <c r="BE71" s="16">
        <v>266</v>
      </c>
      <c r="BF71" s="16">
        <v>572</v>
      </c>
      <c r="BG71" s="86" t="s">
        <v>180</v>
      </c>
      <c r="BH71" s="85">
        <f>47+30+48</f>
        <v>125</v>
      </c>
      <c r="BI71" s="15">
        <v>5</v>
      </c>
      <c r="BJ71" s="15">
        <v>1</v>
      </c>
      <c r="BK71" s="16">
        <v>266</v>
      </c>
      <c r="BL71" s="16">
        <v>572</v>
      </c>
      <c r="BM71" s="86" t="s">
        <v>180</v>
      </c>
      <c r="BN71" s="85">
        <f>47+20+30+48</f>
        <v>145</v>
      </c>
      <c r="BO71" s="15">
        <v>5</v>
      </c>
      <c r="BP71" s="15">
        <v>1</v>
      </c>
      <c r="BQ71" s="16">
        <v>266</v>
      </c>
      <c r="BR71" s="16">
        <v>575</v>
      </c>
      <c r="BS71" s="86" t="s">
        <v>154</v>
      </c>
      <c r="BT71" s="85">
        <v>164</v>
      </c>
      <c r="BU71" s="15">
        <v>5</v>
      </c>
      <c r="BV71" s="15">
        <v>1</v>
      </c>
      <c r="BW71" s="16">
        <v>266</v>
      </c>
      <c r="BX71" s="16">
        <v>575</v>
      </c>
      <c r="BY71" s="86" t="s">
        <v>154</v>
      </c>
      <c r="BZ71" s="85">
        <f>47+42+7+31+49</f>
        <v>176</v>
      </c>
      <c r="CA71" s="15">
        <v>5</v>
      </c>
      <c r="CB71" s="15">
        <v>1</v>
      </c>
      <c r="CC71" s="16">
        <v>266</v>
      </c>
      <c r="CD71" s="16">
        <v>575</v>
      </c>
      <c r="CE71" s="86" t="s">
        <v>154</v>
      </c>
      <c r="CF71" s="15">
        <v>228</v>
      </c>
      <c r="CG71" s="15">
        <v>5</v>
      </c>
      <c r="CH71" s="15">
        <v>1</v>
      </c>
      <c r="CI71" s="16">
        <v>266</v>
      </c>
      <c r="CJ71" s="16">
        <v>575</v>
      </c>
      <c r="CK71" s="15" t="s">
        <v>167</v>
      </c>
    </row>
    <row r="72" spans="2:89" ht="35.25" customHeight="1" thickBot="1" x14ac:dyDescent="0.3">
      <c r="B72" s="214" t="s">
        <v>15</v>
      </c>
      <c r="C72" s="85">
        <v>80</v>
      </c>
      <c r="D72" s="15">
        <v>5</v>
      </c>
      <c r="E72" s="15">
        <v>1</v>
      </c>
      <c r="F72" s="234">
        <v>120</v>
      </c>
      <c r="G72" s="234">
        <v>266</v>
      </c>
      <c r="H72" s="234">
        <v>572</v>
      </c>
      <c r="I72" s="86" t="s">
        <v>300</v>
      </c>
      <c r="J72" s="85">
        <v>80</v>
      </c>
      <c r="K72" s="15">
        <v>5</v>
      </c>
      <c r="L72" s="15">
        <v>1</v>
      </c>
      <c r="M72" s="234">
        <v>120</v>
      </c>
      <c r="N72" s="234">
        <v>266</v>
      </c>
      <c r="O72" s="234">
        <v>572</v>
      </c>
      <c r="P72" s="86" t="s">
        <v>300</v>
      </c>
      <c r="Q72" s="85">
        <v>80</v>
      </c>
      <c r="R72" s="15">
        <v>5</v>
      </c>
      <c r="S72" s="15">
        <v>1</v>
      </c>
      <c r="T72" s="16">
        <v>120</v>
      </c>
      <c r="U72" s="16">
        <v>266</v>
      </c>
      <c r="V72" s="234">
        <v>572</v>
      </c>
      <c r="W72" s="86" t="s">
        <v>300</v>
      </c>
      <c r="X72" s="85">
        <v>80</v>
      </c>
      <c r="Y72" s="15">
        <v>5</v>
      </c>
      <c r="Z72" s="15">
        <v>1</v>
      </c>
      <c r="AA72" s="16" t="s">
        <v>226</v>
      </c>
      <c r="AB72" s="16">
        <v>572</v>
      </c>
      <c r="AC72" s="86" t="s">
        <v>236</v>
      </c>
      <c r="AD72" s="85">
        <v>6</v>
      </c>
      <c r="AE72" s="15">
        <v>3</v>
      </c>
      <c r="AF72" s="15">
        <v>1</v>
      </c>
      <c r="AG72" s="16">
        <v>158</v>
      </c>
      <c r="AH72" s="16">
        <v>340</v>
      </c>
      <c r="AI72" s="86" t="s">
        <v>176</v>
      </c>
      <c r="AJ72" s="85">
        <v>6</v>
      </c>
      <c r="AK72" s="15">
        <v>3</v>
      </c>
      <c r="AL72" s="15">
        <v>1</v>
      </c>
      <c r="AM72" s="16">
        <v>158</v>
      </c>
      <c r="AN72" s="16">
        <v>340</v>
      </c>
      <c r="AO72" s="86" t="s">
        <v>176</v>
      </c>
      <c r="AP72" s="85">
        <v>6</v>
      </c>
      <c r="AQ72" s="15">
        <v>3</v>
      </c>
      <c r="AR72" s="15">
        <v>1</v>
      </c>
      <c r="AS72" s="16">
        <v>158</v>
      </c>
      <c r="AT72" s="16">
        <v>340</v>
      </c>
      <c r="AU72" s="86" t="s">
        <v>176</v>
      </c>
      <c r="AV72" s="85">
        <v>6</v>
      </c>
      <c r="AW72" s="15">
        <v>3</v>
      </c>
      <c r="AX72" s="15">
        <v>1</v>
      </c>
      <c r="AY72" s="16">
        <v>158</v>
      </c>
      <c r="AZ72" s="16">
        <v>340</v>
      </c>
      <c r="BA72" s="86" t="s">
        <v>176</v>
      </c>
      <c r="BB72" s="85">
        <v>6</v>
      </c>
      <c r="BC72" s="15">
        <v>3</v>
      </c>
      <c r="BD72" s="15">
        <v>1</v>
      </c>
      <c r="BE72" s="16">
        <v>158</v>
      </c>
      <c r="BF72" s="16">
        <v>340</v>
      </c>
      <c r="BG72" s="86" t="s">
        <v>176</v>
      </c>
      <c r="BH72" s="85">
        <v>6</v>
      </c>
      <c r="BI72" s="15">
        <v>3</v>
      </c>
      <c r="BJ72" s="15">
        <v>1</v>
      </c>
      <c r="BK72" s="16">
        <v>158</v>
      </c>
      <c r="BL72" s="16">
        <v>340</v>
      </c>
      <c r="BM72" s="86" t="s">
        <v>176</v>
      </c>
      <c r="BN72" s="85">
        <v>6</v>
      </c>
      <c r="BO72" s="15">
        <v>3</v>
      </c>
      <c r="BP72" s="15">
        <v>1</v>
      </c>
      <c r="BQ72" s="16">
        <v>158</v>
      </c>
      <c r="BR72" s="16">
        <v>341</v>
      </c>
      <c r="BS72" s="86" t="s">
        <v>176</v>
      </c>
      <c r="BT72" s="85">
        <v>6</v>
      </c>
      <c r="BU72" s="15">
        <v>3</v>
      </c>
      <c r="BV72" s="15">
        <v>1</v>
      </c>
      <c r="BW72" s="16">
        <v>158</v>
      </c>
      <c r="BX72" s="16">
        <v>341</v>
      </c>
      <c r="BY72" s="86" t="s">
        <v>16</v>
      </c>
      <c r="BZ72" s="85">
        <v>6</v>
      </c>
      <c r="CA72" s="15">
        <v>3</v>
      </c>
      <c r="CB72" s="15">
        <v>1</v>
      </c>
      <c r="CC72" s="16">
        <v>158</v>
      </c>
      <c r="CD72" s="16">
        <v>341</v>
      </c>
      <c r="CE72" s="86" t="s">
        <v>16</v>
      </c>
      <c r="CF72" s="15">
        <v>6</v>
      </c>
      <c r="CG72" s="15">
        <v>3</v>
      </c>
      <c r="CH72" s="15">
        <v>1</v>
      </c>
      <c r="CI72" s="16">
        <v>158</v>
      </c>
      <c r="CJ72" s="16">
        <v>341</v>
      </c>
      <c r="CK72" s="15" t="s">
        <v>16</v>
      </c>
    </row>
    <row r="73" spans="2:89" ht="18" customHeight="1" x14ac:dyDescent="0.25">
      <c r="B73" s="214" t="s">
        <v>15</v>
      </c>
      <c r="C73" s="85">
        <v>6</v>
      </c>
      <c r="D73" s="15">
        <v>3</v>
      </c>
      <c r="E73" s="15">
        <v>1</v>
      </c>
      <c r="F73" s="234">
        <v>72</v>
      </c>
      <c r="G73" s="234">
        <v>158</v>
      </c>
      <c r="H73" s="234">
        <v>340</v>
      </c>
      <c r="I73" s="86" t="s">
        <v>176</v>
      </c>
      <c r="J73" s="85">
        <v>6</v>
      </c>
      <c r="K73" s="15">
        <v>3</v>
      </c>
      <c r="L73" s="15">
        <v>1</v>
      </c>
      <c r="M73" s="234">
        <v>72</v>
      </c>
      <c r="N73" s="234">
        <v>158</v>
      </c>
      <c r="O73" s="234">
        <v>340</v>
      </c>
      <c r="P73" s="86" t="s">
        <v>176</v>
      </c>
      <c r="Q73" s="85">
        <v>6</v>
      </c>
      <c r="R73" s="15">
        <v>3</v>
      </c>
      <c r="S73" s="15">
        <v>1</v>
      </c>
      <c r="T73" s="16">
        <v>72</v>
      </c>
      <c r="U73" s="16">
        <v>158</v>
      </c>
      <c r="V73" s="234">
        <v>340</v>
      </c>
      <c r="W73" s="86" t="s">
        <v>176</v>
      </c>
      <c r="X73" s="85">
        <v>6</v>
      </c>
      <c r="Y73" s="15">
        <v>3</v>
      </c>
      <c r="Z73" s="15">
        <v>1</v>
      </c>
      <c r="AA73" s="16" t="s">
        <v>237</v>
      </c>
      <c r="AB73" s="16">
        <v>340</v>
      </c>
      <c r="AC73" s="86" t="s">
        <v>238</v>
      </c>
      <c r="AD73" s="85" t="s">
        <v>89</v>
      </c>
      <c r="AE73" s="15" t="s">
        <v>89</v>
      </c>
      <c r="AF73" s="15" t="s">
        <v>89</v>
      </c>
      <c r="AG73" s="15" t="s">
        <v>89</v>
      </c>
      <c r="AH73" s="15" t="s">
        <v>89</v>
      </c>
      <c r="AI73" s="111" t="s">
        <v>89</v>
      </c>
      <c r="AJ73" s="85" t="s">
        <v>89</v>
      </c>
      <c r="AK73" s="15" t="s">
        <v>89</v>
      </c>
      <c r="AL73" s="15" t="s">
        <v>89</v>
      </c>
      <c r="AM73" s="15" t="s">
        <v>89</v>
      </c>
      <c r="AN73" s="15" t="s">
        <v>89</v>
      </c>
      <c r="AO73" s="111" t="s">
        <v>89</v>
      </c>
      <c r="AP73" s="85" t="s">
        <v>89</v>
      </c>
      <c r="AQ73" s="15" t="s">
        <v>89</v>
      </c>
      <c r="AR73" s="15" t="s">
        <v>89</v>
      </c>
      <c r="AS73" s="15" t="s">
        <v>89</v>
      </c>
      <c r="AT73" s="15" t="s">
        <v>89</v>
      </c>
      <c r="AU73" s="111" t="s">
        <v>89</v>
      </c>
      <c r="AV73" s="85" t="s">
        <v>89</v>
      </c>
      <c r="AW73" s="15" t="s">
        <v>89</v>
      </c>
      <c r="AX73" s="15" t="s">
        <v>89</v>
      </c>
      <c r="AY73" s="15" t="s">
        <v>89</v>
      </c>
      <c r="AZ73" s="15" t="s">
        <v>89</v>
      </c>
      <c r="BA73" s="111" t="s">
        <v>89</v>
      </c>
      <c r="BB73" s="85" t="s">
        <v>89</v>
      </c>
      <c r="BC73" s="15" t="s">
        <v>89</v>
      </c>
      <c r="BD73" s="15" t="s">
        <v>89</v>
      </c>
      <c r="BE73" s="15" t="s">
        <v>89</v>
      </c>
      <c r="BF73" s="15" t="s">
        <v>89</v>
      </c>
      <c r="BG73" s="111" t="s">
        <v>89</v>
      </c>
      <c r="BH73" s="85" t="s">
        <v>89</v>
      </c>
      <c r="BI73" s="15" t="s">
        <v>89</v>
      </c>
      <c r="BJ73" s="15" t="s">
        <v>89</v>
      </c>
      <c r="BK73" s="15" t="s">
        <v>89</v>
      </c>
      <c r="BL73" s="15" t="s">
        <v>89</v>
      </c>
      <c r="BM73" s="111" t="s">
        <v>89</v>
      </c>
      <c r="BN73" s="85" t="s">
        <v>89</v>
      </c>
      <c r="BO73" s="15" t="s">
        <v>89</v>
      </c>
      <c r="BP73" s="15" t="s">
        <v>89</v>
      </c>
      <c r="BQ73" s="15" t="s">
        <v>89</v>
      </c>
      <c r="BR73" s="15" t="s">
        <v>89</v>
      </c>
      <c r="BS73" s="111" t="s">
        <v>89</v>
      </c>
      <c r="BT73" s="85" t="s">
        <v>89</v>
      </c>
      <c r="BU73" s="15" t="s">
        <v>89</v>
      </c>
      <c r="BV73" s="15" t="s">
        <v>89</v>
      </c>
      <c r="BW73" s="15" t="s">
        <v>89</v>
      </c>
      <c r="BX73" s="15" t="s">
        <v>89</v>
      </c>
      <c r="BY73" s="111" t="s">
        <v>89</v>
      </c>
      <c r="BZ73" s="85" t="s">
        <v>89</v>
      </c>
      <c r="CA73" s="15" t="s">
        <v>89</v>
      </c>
      <c r="CB73" s="15" t="s">
        <v>89</v>
      </c>
      <c r="CC73" s="15" t="s">
        <v>89</v>
      </c>
      <c r="CD73" s="15" t="s">
        <v>89</v>
      </c>
      <c r="CE73" s="111" t="s">
        <v>89</v>
      </c>
      <c r="CF73" s="85" t="s">
        <v>89</v>
      </c>
      <c r="CG73" s="15" t="s">
        <v>89</v>
      </c>
      <c r="CH73" s="15" t="s">
        <v>89</v>
      </c>
      <c r="CI73" s="15" t="s">
        <v>89</v>
      </c>
      <c r="CJ73" s="15" t="s">
        <v>89</v>
      </c>
      <c r="CK73" s="111" t="s">
        <v>89</v>
      </c>
    </row>
    <row r="74" spans="2:89" ht="15.75" thickBot="1" x14ac:dyDescent="0.3">
      <c r="B74" s="186" t="s">
        <v>253</v>
      </c>
      <c r="C74" s="85">
        <v>66</v>
      </c>
      <c r="D74" s="15">
        <v>5</v>
      </c>
      <c r="E74" s="15">
        <v>1</v>
      </c>
      <c r="F74" s="234">
        <v>84</v>
      </c>
      <c r="G74" s="234">
        <v>188</v>
      </c>
      <c r="H74" s="234">
        <v>562</v>
      </c>
      <c r="I74" s="86">
        <v>13</v>
      </c>
      <c r="J74" s="85">
        <v>66</v>
      </c>
      <c r="K74" s="15">
        <v>5</v>
      </c>
      <c r="L74" s="15">
        <v>1</v>
      </c>
      <c r="M74" s="234">
        <v>84</v>
      </c>
      <c r="N74" s="234">
        <v>188</v>
      </c>
      <c r="O74" s="234">
        <v>562</v>
      </c>
      <c r="P74" s="86">
        <v>13</v>
      </c>
      <c r="Q74" s="85">
        <v>66</v>
      </c>
      <c r="R74" s="15">
        <v>5</v>
      </c>
      <c r="S74" s="15">
        <v>1</v>
      </c>
      <c r="T74" s="16">
        <v>84</v>
      </c>
      <c r="U74" s="16">
        <v>188</v>
      </c>
      <c r="V74" s="234">
        <v>562</v>
      </c>
      <c r="W74" s="86">
        <v>13</v>
      </c>
      <c r="X74" s="85">
        <v>66</v>
      </c>
      <c r="Y74" s="15">
        <v>5</v>
      </c>
      <c r="Z74" s="15">
        <v>1</v>
      </c>
      <c r="AA74" s="16" t="s">
        <v>239</v>
      </c>
      <c r="AB74" s="16">
        <v>562</v>
      </c>
      <c r="AC74" s="86">
        <v>13</v>
      </c>
      <c r="AD74" s="85">
        <v>196</v>
      </c>
      <c r="AE74" s="15">
        <v>5</v>
      </c>
      <c r="AF74" s="15">
        <v>1</v>
      </c>
      <c r="AG74" s="16">
        <v>188</v>
      </c>
      <c r="AH74" s="16">
        <v>562</v>
      </c>
      <c r="AI74" s="86" t="s">
        <v>131</v>
      </c>
      <c r="AJ74" s="85">
        <v>196</v>
      </c>
      <c r="AK74" s="15">
        <v>5</v>
      </c>
      <c r="AL74" s="15">
        <v>1</v>
      </c>
      <c r="AM74" s="16">
        <v>188</v>
      </c>
      <c r="AN74" s="16">
        <v>562</v>
      </c>
      <c r="AO74" s="86" t="s">
        <v>131</v>
      </c>
      <c r="AP74" s="85">
        <f>71+59+66</f>
        <v>196</v>
      </c>
      <c r="AQ74" s="15">
        <v>5</v>
      </c>
      <c r="AR74" s="15">
        <v>1</v>
      </c>
      <c r="AS74" s="16">
        <v>188</v>
      </c>
      <c r="AT74" s="16">
        <v>562</v>
      </c>
      <c r="AU74" s="86" t="s">
        <v>131</v>
      </c>
      <c r="AV74" s="85">
        <f>71+59+66</f>
        <v>196</v>
      </c>
      <c r="AW74" s="15">
        <v>5</v>
      </c>
      <c r="AX74" s="15">
        <v>1</v>
      </c>
      <c r="AY74" s="16">
        <v>188</v>
      </c>
      <c r="AZ74" s="16">
        <v>562</v>
      </c>
      <c r="BA74" s="86" t="s">
        <v>131</v>
      </c>
      <c r="BB74" s="85">
        <f>71+59+66</f>
        <v>196</v>
      </c>
      <c r="BC74" s="15">
        <v>5</v>
      </c>
      <c r="BD74" s="15">
        <v>1</v>
      </c>
      <c r="BE74" s="16">
        <v>188</v>
      </c>
      <c r="BF74" s="16">
        <v>572</v>
      </c>
      <c r="BG74" s="86" t="s">
        <v>131</v>
      </c>
      <c r="BH74" s="85">
        <f>71+59+66</f>
        <v>196</v>
      </c>
      <c r="BI74" s="15">
        <v>5</v>
      </c>
      <c r="BJ74" s="15">
        <v>1</v>
      </c>
      <c r="BK74" s="16">
        <v>188</v>
      </c>
      <c r="BL74" s="16">
        <v>572</v>
      </c>
      <c r="BM74" s="86" t="s">
        <v>131</v>
      </c>
      <c r="BN74" s="85">
        <f>71+59+66</f>
        <v>196</v>
      </c>
      <c r="BO74" s="15">
        <v>5</v>
      </c>
      <c r="BP74" s="15">
        <v>1</v>
      </c>
      <c r="BQ74" s="16">
        <v>188</v>
      </c>
      <c r="BR74" s="16">
        <v>574</v>
      </c>
      <c r="BS74" s="86" t="s">
        <v>131</v>
      </c>
      <c r="BT74" s="85">
        <v>196</v>
      </c>
      <c r="BU74" s="15">
        <v>5</v>
      </c>
      <c r="BV74" s="15">
        <v>1</v>
      </c>
      <c r="BW74" s="16">
        <v>188</v>
      </c>
      <c r="BX74" s="16">
        <v>574</v>
      </c>
      <c r="BY74" s="86" t="s">
        <v>131</v>
      </c>
      <c r="BZ74" s="85">
        <v>196</v>
      </c>
      <c r="CA74" s="15">
        <v>5</v>
      </c>
      <c r="CB74" s="15">
        <v>1</v>
      </c>
      <c r="CC74" s="16">
        <v>188</v>
      </c>
      <c r="CD74" s="16">
        <v>574</v>
      </c>
      <c r="CE74" s="86" t="s">
        <v>131</v>
      </c>
      <c r="CF74" s="15">
        <v>196</v>
      </c>
      <c r="CG74" s="15">
        <v>5</v>
      </c>
      <c r="CH74" s="15">
        <v>1</v>
      </c>
      <c r="CI74" s="16">
        <v>188</v>
      </c>
      <c r="CJ74" s="16">
        <v>574</v>
      </c>
      <c r="CK74" s="15" t="s">
        <v>131</v>
      </c>
    </row>
    <row r="75" spans="2:89" ht="33" customHeight="1" thickBot="1" x14ac:dyDescent="0.3">
      <c r="B75" s="186" t="s">
        <v>254</v>
      </c>
      <c r="C75" s="85">
        <v>130</v>
      </c>
      <c r="D75" s="15">
        <v>5</v>
      </c>
      <c r="E75" s="15">
        <v>1</v>
      </c>
      <c r="F75" s="234">
        <v>128</v>
      </c>
      <c r="G75" s="234">
        <v>246</v>
      </c>
      <c r="H75" s="234">
        <v>553</v>
      </c>
      <c r="I75" s="86" t="s">
        <v>301</v>
      </c>
      <c r="J75" s="85">
        <v>130</v>
      </c>
      <c r="K75" s="15">
        <v>5</v>
      </c>
      <c r="L75" s="15">
        <v>1</v>
      </c>
      <c r="M75" s="234">
        <v>128</v>
      </c>
      <c r="N75" s="234">
        <v>246</v>
      </c>
      <c r="O75" s="234">
        <v>553</v>
      </c>
      <c r="P75" s="86" t="s">
        <v>301</v>
      </c>
      <c r="Q75" s="85">
        <v>130</v>
      </c>
      <c r="R75" s="15">
        <v>5</v>
      </c>
      <c r="S75" s="15">
        <v>1</v>
      </c>
      <c r="T75" s="16">
        <v>128</v>
      </c>
      <c r="U75" s="16">
        <v>246</v>
      </c>
      <c r="V75" s="234">
        <v>553</v>
      </c>
      <c r="W75" s="86" t="s">
        <v>301</v>
      </c>
      <c r="X75" s="85">
        <v>130</v>
      </c>
      <c r="Y75" s="15">
        <v>5</v>
      </c>
      <c r="Z75" s="15">
        <v>1</v>
      </c>
      <c r="AA75" s="16" t="s">
        <v>240</v>
      </c>
      <c r="AB75" s="16">
        <v>553</v>
      </c>
      <c r="AC75" s="86" t="s">
        <v>241</v>
      </c>
      <c r="AD75" s="85" t="s">
        <v>89</v>
      </c>
      <c r="AE75" s="15" t="s">
        <v>89</v>
      </c>
      <c r="AF75" s="15" t="s">
        <v>89</v>
      </c>
      <c r="AG75" s="15" t="s">
        <v>89</v>
      </c>
      <c r="AH75" s="15" t="s">
        <v>89</v>
      </c>
      <c r="AI75" s="111" t="s">
        <v>89</v>
      </c>
      <c r="AJ75" s="85" t="s">
        <v>89</v>
      </c>
      <c r="AK75" s="15" t="s">
        <v>89</v>
      </c>
      <c r="AL75" s="15" t="s">
        <v>89</v>
      </c>
      <c r="AM75" s="15" t="s">
        <v>89</v>
      </c>
      <c r="AN75" s="15" t="s">
        <v>89</v>
      </c>
      <c r="AO75" s="111" t="s">
        <v>89</v>
      </c>
      <c r="AP75" s="85" t="s">
        <v>89</v>
      </c>
      <c r="AQ75" s="15" t="s">
        <v>89</v>
      </c>
      <c r="AR75" s="15" t="s">
        <v>89</v>
      </c>
      <c r="AS75" s="15" t="s">
        <v>89</v>
      </c>
      <c r="AT75" s="15" t="s">
        <v>89</v>
      </c>
      <c r="AU75" s="111" t="s">
        <v>89</v>
      </c>
      <c r="AV75" s="85" t="s">
        <v>89</v>
      </c>
      <c r="AW75" s="15" t="s">
        <v>89</v>
      </c>
      <c r="AX75" s="15" t="s">
        <v>89</v>
      </c>
      <c r="AY75" s="15" t="s">
        <v>89</v>
      </c>
      <c r="AZ75" s="15" t="s">
        <v>89</v>
      </c>
      <c r="BA75" s="111" t="s">
        <v>89</v>
      </c>
      <c r="BB75" s="85" t="s">
        <v>89</v>
      </c>
      <c r="BC75" s="15" t="s">
        <v>89</v>
      </c>
      <c r="BD75" s="15" t="s">
        <v>89</v>
      </c>
      <c r="BE75" s="15" t="s">
        <v>89</v>
      </c>
      <c r="BF75" s="15" t="s">
        <v>89</v>
      </c>
      <c r="BG75" s="111" t="s">
        <v>89</v>
      </c>
      <c r="BH75" s="85" t="s">
        <v>89</v>
      </c>
      <c r="BI75" s="15" t="s">
        <v>89</v>
      </c>
      <c r="BJ75" s="15" t="s">
        <v>89</v>
      </c>
      <c r="BK75" s="15" t="s">
        <v>89</v>
      </c>
      <c r="BL75" s="15" t="s">
        <v>89</v>
      </c>
      <c r="BM75" s="111" t="s">
        <v>89</v>
      </c>
      <c r="BN75" s="85" t="s">
        <v>89</v>
      </c>
      <c r="BO75" s="15" t="s">
        <v>89</v>
      </c>
      <c r="BP75" s="15" t="s">
        <v>89</v>
      </c>
      <c r="BQ75" s="15" t="s">
        <v>89</v>
      </c>
      <c r="BR75" s="15" t="s">
        <v>89</v>
      </c>
      <c r="BS75" s="111" t="s">
        <v>89</v>
      </c>
      <c r="BT75" s="85" t="s">
        <v>89</v>
      </c>
      <c r="BU75" s="15" t="s">
        <v>89</v>
      </c>
      <c r="BV75" s="15" t="s">
        <v>89</v>
      </c>
      <c r="BW75" s="15" t="s">
        <v>89</v>
      </c>
      <c r="BX75" s="15" t="s">
        <v>89</v>
      </c>
      <c r="BY75" s="111" t="s">
        <v>89</v>
      </c>
      <c r="BZ75" s="85" t="s">
        <v>89</v>
      </c>
      <c r="CA75" s="15" t="s">
        <v>89</v>
      </c>
      <c r="CB75" s="15" t="s">
        <v>89</v>
      </c>
      <c r="CC75" s="15" t="s">
        <v>89</v>
      </c>
      <c r="CD75" s="15" t="s">
        <v>89</v>
      </c>
      <c r="CE75" s="111" t="s">
        <v>89</v>
      </c>
      <c r="CF75" s="85" t="s">
        <v>89</v>
      </c>
      <c r="CG75" s="15" t="s">
        <v>89</v>
      </c>
      <c r="CH75" s="15" t="s">
        <v>89</v>
      </c>
      <c r="CI75" s="15" t="s">
        <v>89</v>
      </c>
      <c r="CJ75" s="15" t="s">
        <v>89</v>
      </c>
      <c r="CK75" s="111" t="s">
        <v>89</v>
      </c>
    </row>
    <row r="76" spans="2:89" ht="15.75" thickBot="1" x14ac:dyDescent="0.3">
      <c r="B76" s="186" t="s">
        <v>17</v>
      </c>
      <c r="C76" s="85">
        <v>9</v>
      </c>
      <c r="D76" s="15">
        <v>3</v>
      </c>
      <c r="E76" s="15">
        <v>1</v>
      </c>
      <c r="F76" s="234">
        <v>64</v>
      </c>
      <c r="G76" s="234">
        <v>144</v>
      </c>
      <c r="H76" s="234">
        <v>342</v>
      </c>
      <c r="I76" s="86" t="s">
        <v>302</v>
      </c>
      <c r="J76" s="85">
        <v>9</v>
      </c>
      <c r="K76" s="15">
        <v>3</v>
      </c>
      <c r="L76" s="15">
        <v>1</v>
      </c>
      <c r="M76" s="234">
        <v>64</v>
      </c>
      <c r="N76" s="234">
        <v>144</v>
      </c>
      <c r="O76" s="234">
        <v>342</v>
      </c>
      <c r="P76" s="86" t="s">
        <v>302</v>
      </c>
      <c r="Q76" s="85">
        <v>9</v>
      </c>
      <c r="R76" s="15">
        <v>3</v>
      </c>
      <c r="S76" s="15">
        <v>1</v>
      </c>
      <c r="T76" s="16">
        <v>64</v>
      </c>
      <c r="U76" s="16">
        <v>144</v>
      </c>
      <c r="V76" s="234">
        <v>342</v>
      </c>
      <c r="W76" s="86" t="s">
        <v>302</v>
      </c>
      <c r="X76" s="85">
        <v>9</v>
      </c>
      <c r="Y76" s="15">
        <v>3</v>
      </c>
      <c r="Z76" s="15">
        <v>1</v>
      </c>
      <c r="AA76" s="16" t="s">
        <v>242</v>
      </c>
      <c r="AB76" s="16">
        <v>342</v>
      </c>
      <c r="AC76" s="86" t="s">
        <v>243</v>
      </c>
      <c r="AD76" s="85">
        <v>9</v>
      </c>
      <c r="AE76" s="15">
        <v>3</v>
      </c>
      <c r="AF76" s="15">
        <v>1</v>
      </c>
      <c r="AG76" s="16">
        <v>144</v>
      </c>
      <c r="AH76" s="16">
        <v>342</v>
      </c>
      <c r="AI76" s="86" t="s">
        <v>177</v>
      </c>
      <c r="AJ76" s="85">
        <v>9</v>
      </c>
      <c r="AK76" s="15">
        <v>3</v>
      </c>
      <c r="AL76" s="15">
        <v>1</v>
      </c>
      <c r="AM76" s="16">
        <v>144</v>
      </c>
      <c r="AN76" s="16">
        <v>342</v>
      </c>
      <c r="AO76" s="86" t="s">
        <v>177</v>
      </c>
      <c r="AP76" s="85">
        <v>9</v>
      </c>
      <c r="AQ76" s="15">
        <v>3</v>
      </c>
      <c r="AR76" s="15">
        <v>1</v>
      </c>
      <c r="AS76" s="16">
        <v>144</v>
      </c>
      <c r="AT76" s="16">
        <v>342</v>
      </c>
      <c r="AU76" s="86" t="s">
        <v>177</v>
      </c>
      <c r="AV76" s="85">
        <v>9</v>
      </c>
      <c r="AW76" s="15">
        <v>3</v>
      </c>
      <c r="AX76" s="15">
        <v>1</v>
      </c>
      <c r="AY76" s="16">
        <v>144</v>
      </c>
      <c r="AZ76" s="16">
        <v>342</v>
      </c>
      <c r="BA76" s="86" t="s">
        <v>177</v>
      </c>
      <c r="BB76" s="85">
        <v>9</v>
      </c>
      <c r="BC76" s="15">
        <v>3</v>
      </c>
      <c r="BD76" s="15">
        <v>1</v>
      </c>
      <c r="BE76" s="16">
        <v>144</v>
      </c>
      <c r="BF76" s="16">
        <v>342</v>
      </c>
      <c r="BG76" s="86" t="s">
        <v>177</v>
      </c>
      <c r="BH76" s="85">
        <v>9</v>
      </c>
      <c r="BI76" s="15">
        <v>3</v>
      </c>
      <c r="BJ76" s="15">
        <v>1</v>
      </c>
      <c r="BK76" s="16">
        <v>144</v>
      </c>
      <c r="BL76" s="16">
        <v>342</v>
      </c>
      <c r="BM76" s="86" t="s">
        <v>177</v>
      </c>
      <c r="BN76" s="85">
        <v>9</v>
      </c>
      <c r="BO76" s="15">
        <v>3</v>
      </c>
      <c r="BP76" s="15">
        <v>1</v>
      </c>
      <c r="BQ76" s="16">
        <v>144</v>
      </c>
      <c r="BR76" s="16">
        <v>351</v>
      </c>
      <c r="BS76" s="86" t="s">
        <v>177</v>
      </c>
      <c r="BT76" s="85">
        <v>9</v>
      </c>
      <c r="BU76" s="15">
        <v>3</v>
      </c>
      <c r="BV76" s="15">
        <v>1</v>
      </c>
      <c r="BW76" s="16">
        <v>144</v>
      </c>
      <c r="BX76" s="16">
        <v>351</v>
      </c>
      <c r="BY76" s="86" t="s">
        <v>18</v>
      </c>
      <c r="BZ76" s="85">
        <v>9</v>
      </c>
      <c r="CA76" s="15">
        <v>3</v>
      </c>
      <c r="CB76" s="15">
        <v>1</v>
      </c>
      <c r="CC76" s="16">
        <v>144</v>
      </c>
      <c r="CD76" s="16">
        <v>351</v>
      </c>
      <c r="CE76" s="86" t="s">
        <v>18</v>
      </c>
      <c r="CF76" s="85">
        <v>9</v>
      </c>
      <c r="CG76" s="15">
        <v>3</v>
      </c>
      <c r="CH76" s="15">
        <v>1</v>
      </c>
      <c r="CI76" s="16">
        <v>144</v>
      </c>
      <c r="CJ76" s="16">
        <v>351</v>
      </c>
      <c r="CK76" s="86" t="s">
        <v>18</v>
      </c>
    </row>
    <row r="77" spans="2:89" ht="15.75" thickBot="1" x14ac:dyDescent="0.3">
      <c r="B77" s="186" t="s">
        <v>19</v>
      </c>
      <c r="C77" s="85">
        <v>173</v>
      </c>
      <c r="D77" s="15">
        <v>5</v>
      </c>
      <c r="E77" s="15">
        <v>1</v>
      </c>
      <c r="F77" s="234">
        <v>92</v>
      </c>
      <c r="G77" s="234">
        <v>158</v>
      </c>
      <c r="H77" s="234">
        <v>557</v>
      </c>
      <c r="I77" s="86" t="s">
        <v>303</v>
      </c>
      <c r="J77" s="85">
        <v>173</v>
      </c>
      <c r="K77" s="15">
        <v>5</v>
      </c>
      <c r="L77" s="15">
        <v>1</v>
      </c>
      <c r="M77" s="234">
        <v>92</v>
      </c>
      <c r="N77" s="234">
        <v>158</v>
      </c>
      <c r="O77" s="234">
        <v>557</v>
      </c>
      <c r="P77" s="86" t="s">
        <v>303</v>
      </c>
      <c r="Q77" s="85">
        <v>173</v>
      </c>
      <c r="R77" s="15">
        <v>5</v>
      </c>
      <c r="S77" s="15">
        <v>1</v>
      </c>
      <c r="T77" s="234">
        <v>92</v>
      </c>
      <c r="U77" s="234">
        <v>158</v>
      </c>
      <c r="V77" s="234">
        <v>557</v>
      </c>
      <c r="W77" s="86" t="s">
        <v>303</v>
      </c>
      <c r="X77" s="85">
        <v>173</v>
      </c>
      <c r="Y77" s="15">
        <v>5</v>
      </c>
      <c r="Z77" s="15">
        <v>1</v>
      </c>
      <c r="AA77" s="234" t="s">
        <v>244</v>
      </c>
      <c r="AB77" s="234">
        <v>557</v>
      </c>
      <c r="AC77" s="86" t="s">
        <v>245</v>
      </c>
      <c r="AD77" s="85">
        <v>173</v>
      </c>
      <c r="AE77" s="15">
        <v>5</v>
      </c>
      <c r="AF77" s="15">
        <v>1</v>
      </c>
      <c r="AG77" s="234">
        <v>158</v>
      </c>
      <c r="AH77" s="234">
        <v>557</v>
      </c>
      <c r="AI77" s="86" t="s">
        <v>178</v>
      </c>
      <c r="AJ77" s="85">
        <v>173</v>
      </c>
      <c r="AK77" s="15">
        <v>5</v>
      </c>
      <c r="AL77" s="15">
        <v>1</v>
      </c>
      <c r="AM77" s="234">
        <v>158</v>
      </c>
      <c r="AN77" s="234">
        <v>557</v>
      </c>
      <c r="AO77" s="86" t="s">
        <v>178</v>
      </c>
      <c r="AP77" s="85">
        <f>46+52+75</f>
        <v>173</v>
      </c>
      <c r="AQ77" s="15">
        <v>5</v>
      </c>
      <c r="AR77" s="15">
        <v>1</v>
      </c>
      <c r="AS77" s="234">
        <v>158</v>
      </c>
      <c r="AT77" s="234">
        <v>557</v>
      </c>
      <c r="AU77" s="86" t="s">
        <v>178</v>
      </c>
      <c r="AV77" s="85">
        <f>46+52+75</f>
        <v>173</v>
      </c>
      <c r="AW77" s="15">
        <v>5</v>
      </c>
      <c r="AX77" s="15">
        <v>1</v>
      </c>
      <c r="AY77" s="16">
        <v>158</v>
      </c>
      <c r="AZ77" s="16">
        <v>557</v>
      </c>
      <c r="BA77" s="86" t="s">
        <v>178</v>
      </c>
      <c r="BB77" s="85">
        <f>46+52+75</f>
        <v>173</v>
      </c>
      <c r="BC77" s="15">
        <v>5</v>
      </c>
      <c r="BD77" s="15">
        <v>1</v>
      </c>
      <c r="BE77" s="16">
        <v>158</v>
      </c>
      <c r="BF77" s="16">
        <v>557</v>
      </c>
      <c r="BG77" s="86" t="s">
        <v>178</v>
      </c>
      <c r="BH77" s="85">
        <f>44+50+67</f>
        <v>161</v>
      </c>
      <c r="BI77" s="15">
        <v>5</v>
      </c>
      <c r="BJ77" s="15">
        <v>1</v>
      </c>
      <c r="BK77" s="16">
        <v>158</v>
      </c>
      <c r="BL77" s="16">
        <v>557</v>
      </c>
      <c r="BM77" s="86" t="s">
        <v>178</v>
      </c>
      <c r="BN77" s="85">
        <f>44+50+53</f>
        <v>147</v>
      </c>
      <c r="BO77" s="15">
        <v>5</v>
      </c>
      <c r="BP77" s="15">
        <v>1</v>
      </c>
      <c r="BQ77" s="16">
        <v>158</v>
      </c>
      <c r="BR77" s="16">
        <v>557</v>
      </c>
      <c r="BS77" s="86" t="s">
        <v>178</v>
      </c>
      <c r="BT77" s="85">
        <v>122</v>
      </c>
      <c r="BU77" s="15">
        <v>5</v>
      </c>
      <c r="BV77" s="15">
        <v>1</v>
      </c>
      <c r="BW77" s="16">
        <v>158</v>
      </c>
      <c r="BX77" s="16">
        <v>557</v>
      </c>
      <c r="BY77" s="86" t="s">
        <v>155</v>
      </c>
      <c r="BZ77" s="85">
        <f>44+50+16</f>
        <v>110</v>
      </c>
      <c r="CA77" s="15">
        <v>5</v>
      </c>
      <c r="CB77" s="15">
        <v>1</v>
      </c>
      <c r="CC77" s="16">
        <v>158</v>
      </c>
      <c r="CD77" s="16">
        <v>557</v>
      </c>
      <c r="CE77" s="86" t="s">
        <v>155</v>
      </c>
      <c r="CF77" s="85">
        <v>65</v>
      </c>
      <c r="CG77" s="15">
        <v>5</v>
      </c>
      <c r="CH77" s="15">
        <v>1</v>
      </c>
      <c r="CI77" s="16">
        <v>158</v>
      </c>
      <c r="CJ77" s="16">
        <v>557</v>
      </c>
      <c r="CK77" s="86">
        <v>2</v>
      </c>
    </row>
    <row r="78" spans="2:89" ht="15.75" thickBot="1" x14ac:dyDescent="0.3">
      <c r="B78" s="186" t="s">
        <v>310</v>
      </c>
      <c r="C78" s="85">
        <v>1</v>
      </c>
      <c r="D78" s="15">
        <v>5</v>
      </c>
      <c r="E78" s="15">
        <v>1</v>
      </c>
      <c r="F78" s="234">
        <v>102</v>
      </c>
      <c r="G78" s="234">
        <v>146</v>
      </c>
      <c r="H78" s="234">
        <v>575</v>
      </c>
      <c r="I78" s="86">
        <v>10</v>
      </c>
      <c r="J78" s="85" t="s">
        <v>89</v>
      </c>
      <c r="K78" s="15" t="s">
        <v>89</v>
      </c>
      <c r="L78" s="15" t="s">
        <v>89</v>
      </c>
      <c r="M78" s="234" t="s">
        <v>89</v>
      </c>
      <c r="N78" s="234" t="s">
        <v>89</v>
      </c>
      <c r="O78" s="234" t="s">
        <v>89</v>
      </c>
      <c r="P78" s="86" t="s">
        <v>89</v>
      </c>
      <c r="Q78" s="85" t="s">
        <v>89</v>
      </c>
      <c r="R78" s="15" t="s">
        <v>89</v>
      </c>
      <c r="S78" s="15" t="s">
        <v>89</v>
      </c>
      <c r="T78" s="234" t="s">
        <v>89</v>
      </c>
      <c r="U78" s="234" t="s">
        <v>89</v>
      </c>
      <c r="V78" s="234" t="s">
        <v>89</v>
      </c>
      <c r="W78" s="86" t="s">
        <v>89</v>
      </c>
      <c r="X78" s="85" t="s">
        <v>89</v>
      </c>
      <c r="Y78" s="15" t="s">
        <v>89</v>
      </c>
      <c r="Z78" s="15" t="s">
        <v>89</v>
      </c>
      <c r="AA78" s="234" t="s">
        <v>89</v>
      </c>
      <c r="AB78" s="234" t="s">
        <v>89</v>
      </c>
      <c r="AC78" s="86" t="s">
        <v>89</v>
      </c>
      <c r="AD78" s="85" t="s">
        <v>89</v>
      </c>
      <c r="AE78" s="15" t="s">
        <v>89</v>
      </c>
      <c r="AF78" s="15" t="s">
        <v>89</v>
      </c>
      <c r="AG78" s="234" t="s">
        <v>89</v>
      </c>
      <c r="AH78" s="234" t="s">
        <v>89</v>
      </c>
      <c r="AI78" s="86" t="s">
        <v>89</v>
      </c>
      <c r="AJ78" s="85" t="s">
        <v>89</v>
      </c>
      <c r="AK78" s="15" t="s">
        <v>89</v>
      </c>
      <c r="AL78" s="15" t="s">
        <v>89</v>
      </c>
      <c r="AM78" s="234" t="s">
        <v>89</v>
      </c>
      <c r="AN78" s="234" t="s">
        <v>89</v>
      </c>
      <c r="AO78" s="86" t="s">
        <v>89</v>
      </c>
      <c r="AP78" s="85" t="s">
        <v>89</v>
      </c>
      <c r="AQ78" s="15" t="s">
        <v>89</v>
      </c>
      <c r="AR78" s="15" t="s">
        <v>89</v>
      </c>
      <c r="AS78" s="234" t="s">
        <v>89</v>
      </c>
      <c r="AT78" s="234" t="s">
        <v>89</v>
      </c>
      <c r="AU78" s="86" t="s">
        <v>89</v>
      </c>
      <c r="AV78" s="85" t="s">
        <v>89</v>
      </c>
      <c r="AW78" s="15" t="s">
        <v>89</v>
      </c>
      <c r="AX78" s="15" t="s">
        <v>89</v>
      </c>
      <c r="AY78" s="234" t="s">
        <v>89</v>
      </c>
      <c r="AZ78" s="234" t="s">
        <v>89</v>
      </c>
      <c r="BA78" s="86" t="s">
        <v>89</v>
      </c>
      <c r="BB78" s="85" t="s">
        <v>89</v>
      </c>
      <c r="BC78" s="15" t="s">
        <v>89</v>
      </c>
      <c r="BD78" s="15" t="s">
        <v>89</v>
      </c>
      <c r="BE78" s="234" t="s">
        <v>89</v>
      </c>
      <c r="BF78" s="234" t="s">
        <v>89</v>
      </c>
      <c r="BG78" s="86" t="s">
        <v>89</v>
      </c>
      <c r="BH78" s="85" t="s">
        <v>89</v>
      </c>
      <c r="BI78" s="15" t="s">
        <v>89</v>
      </c>
      <c r="BJ78" s="15" t="s">
        <v>89</v>
      </c>
      <c r="BK78" s="234" t="s">
        <v>89</v>
      </c>
      <c r="BL78" s="234" t="s">
        <v>89</v>
      </c>
      <c r="BM78" s="86" t="s">
        <v>89</v>
      </c>
      <c r="BN78" s="85" t="s">
        <v>89</v>
      </c>
      <c r="BO78" s="15" t="s">
        <v>89</v>
      </c>
      <c r="BP78" s="15" t="s">
        <v>89</v>
      </c>
      <c r="BQ78" s="234" t="s">
        <v>89</v>
      </c>
      <c r="BR78" s="234" t="s">
        <v>89</v>
      </c>
      <c r="BS78" s="86" t="s">
        <v>89</v>
      </c>
      <c r="BT78" s="85" t="s">
        <v>89</v>
      </c>
      <c r="BU78" s="15" t="s">
        <v>89</v>
      </c>
      <c r="BV78" s="15" t="s">
        <v>89</v>
      </c>
      <c r="BW78" s="234" t="s">
        <v>89</v>
      </c>
      <c r="BX78" s="234" t="s">
        <v>89</v>
      </c>
      <c r="BY78" s="86" t="s">
        <v>89</v>
      </c>
      <c r="BZ78" s="85" t="s">
        <v>89</v>
      </c>
      <c r="CA78" s="15" t="s">
        <v>89</v>
      </c>
      <c r="CB78" s="15" t="s">
        <v>89</v>
      </c>
      <c r="CC78" s="234" t="s">
        <v>89</v>
      </c>
      <c r="CD78" s="234" t="s">
        <v>89</v>
      </c>
      <c r="CE78" s="86" t="s">
        <v>89</v>
      </c>
      <c r="CF78" s="85" t="s">
        <v>89</v>
      </c>
      <c r="CG78" s="15" t="s">
        <v>89</v>
      </c>
      <c r="CH78" s="15" t="s">
        <v>89</v>
      </c>
      <c r="CI78" s="234" t="s">
        <v>89</v>
      </c>
      <c r="CJ78" s="234" t="s">
        <v>89</v>
      </c>
      <c r="CK78" s="86" t="s">
        <v>89</v>
      </c>
    </row>
    <row r="79" spans="2:89" ht="15" customHeight="1" thickBot="1" x14ac:dyDescent="0.3">
      <c r="B79" s="186" t="s">
        <v>311</v>
      </c>
      <c r="C79" s="85">
        <v>0</v>
      </c>
      <c r="D79" s="15">
        <v>5</v>
      </c>
      <c r="E79" s="15">
        <v>1</v>
      </c>
      <c r="F79" s="234">
        <v>102</v>
      </c>
      <c r="G79" s="234">
        <v>146</v>
      </c>
      <c r="H79" s="234">
        <v>586</v>
      </c>
      <c r="I79" s="299" t="s">
        <v>315</v>
      </c>
      <c r="J79" s="85" t="s">
        <v>89</v>
      </c>
      <c r="K79" s="15" t="s">
        <v>89</v>
      </c>
      <c r="L79" s="15" t="s">
        <v>89</v>
      </c>
      <c r="M79" s="234" t="s">
        <v>89</v>
      </c>
      <c r="N79" s="234" t="s">
        <v>89</v>
      </c>
      <c r="O79" s="234" t="s">
        <v>89</v>
      </c>
      <c r="P79" s="86" t="s">
        <v>89</v>
      </c>
      <c r="Q79" s="85" t="s">
        <v>89</v>
      </c>
      <c r="R79" s="15" t="s">
        <v>89</v>
      </c>
      <c r="S79" s="15" t="s">
        <v>89</v>
      </c>
      <c r="T79" s="234" t="s">
        <v>89</v>
      </c>
      <c r="U79" s="234" t="s">
        <v>89</v>
      </c>
      <c r="V79" s="234" t="s">
        <v>89</v>
      </c>
      <c r="W79" s="86" t="s">
        <v>89</v>
      </c>
      <c r="X79" s="85" t="s">
        <v>89</v>
      </c>
      <c r="Y79" s="15" t="s">
        <v>89</v>
      </c>
      <c r="Z79" s="15" t="s">
        <v>89</v>
      </c>
      <c r="AA79" s="234" t="s">
        <v>89</v>
      </c>
      <c r="AB79" s="234" t="s">
        <v>89</v>
      </c>
      <c r="AC79" s="86" t="s">
        <v>89</v>
      </c>
      <c r="AD79" s="85" t="s">
        <v>89</v>
      </c>
      <c r="AE79" s="15" t="s">
        <v>89</v>
      </c>
      <c r="AF79" s="15" t="s">
        <v>89</v>
      </c>
      <c r="AG79" s="234" t="s">
        <v>89</v>
      </c>
      <c r="AH79" s="234" t="s">
        <v>89</v>
      </c>
      <c r="AI79" s="86" t="s">
        <v>89</v>
      </c>
      <c r="AJ79" s="85" t="s">
        <v>89</v>
      </c>
      <c r="AK79" s="15" t="s">
        <v>89</v>
      </c>
      <c r="AL79" s="15" t="s">
        <v>89</v>
      </c>
      <c r="AM79" s="234" t="s">
        <v>89</v>
      </c>
      <c r="AN79" s="234" t="s">
        <v>89</v>
      </c>
      <c r="AO79" s="86" t="s">
        <v>89</v>
      </c>
      <c r="AP79" s="85" t="s">
        <v>89</v>
      </c>
      <c r="AQ79" s="15" t="s">
        <v>89</v>
      </c>
      <c r="AR79" s="15" t="s">
        <v>89</v>
      </c>
      <c r="AS79" s="234" t="s">
        <v>89</v>
      </c>
      <c r="AT79" s="234" t="s">
        <v>89</v>
      </c>
      <c r="AU79" s="86" t="s">
        <v>89</v>
      </c>
      <c r="AV79" s="85" t="s">
        <v>89</v>
      </c>
      <c r="AW79" s="15" t="s">
        <v>89</v>
      </c>
      <c r="AX79" s="15" t="s">
        <v>89</v>
      </c>
      <c r="AY79" s="234" t="s">
        <v>89</v>
      </c>
      <c r="AZ79" s="234" t="s">
        <v>89</v>
      </c>
      <c r="BA79" s="86" t="s">
        <v>89</v>
      </c>
      <c r="BB79" s="85" t="s">
        <v>89</v>
      </c>
      <c r="BC79" s="15" t="s">
        <v>89</v>
      </c>
      <c r="BD79" s="15" t="s">
        <v>89</v>
      </c>
      <c r="BE79" s="234" t="s">
        <v>89</v>
      </c>
      <c r="BF79" s="234" t="s">
        <v>89</v>
      </c>
      <c r="BG79" s="86" t="s">
        <v>89</v>
      </c>
      <c r="BH79" s="85" t="s">
        <v>89</v>
      </c>
      <c r="BI79" s="15" t="s">
        <v>89</v>
      </c>
      <c r="BJ79" s="15" t="s">
        <v>89</v>
      </c>
      <c r="BK79" s="234" t="s">
        <v>89</v>
      </c>
      <c r="BL79" s="234" t="s">
        <v>89</v>
      </c>
      <c r="BM79" s="86" t="s">
        <v>89</v>
      </c>
      <c r="BN79" s="85" t="s">
        <v>89</v>
      </c>
      <c r="BO79" s="15" t="s">
        <v>89</v>
      </c>
      <c r="BP79" s="15" t="s">
        <v>89</v>
      </c>
      <c r="BQ79" s="234" t="s">
        <v>89</v>
      </c>
      <c r="BR79" s="234" t="s">
        <v>89</v>
      </c>
      <c r="BS79" s="86" t="s">
        <v>89</v>
      </c>
      <c r="BT79" s="85" t="s">
        <v>89</v>
      </c>
      <c r="BU79" s="15" t="s">
        <v>89</v>
      </c>
      <c r="BV79" s="15" t="s">
        <v>89</v>
      </c>
      <c r="BW79" s="234" t="s">
        <v>89</v>
      </c>
      <c r="BX79" s="234" t="s">
        <v>89</v>
      </c>
      <c r="BY79" s="86" t="s">
        <v>89</v>
      </c>
      <c r="BZ79" s="85" t="s">
        <v>89</v>
      </c>
      <c r="CA79" s="15" t="s">
        <v>89</v>
      </c>
      <c r="CB79" s="15" t="s">
        <v>89</v>
      </c>
      <c r="CC79" s="234" t="s">
        <v>89</v>
      </c>
      <c r="CD79" s="234" t="s">
        <v>89</v>
      </c>
      <c r="CE79" s="86" t="s">
        <v>89</v>
      </c>
      <c r="CF79" s="85" t="s">
        <v>89</v>
      </c>
      <c r="CG79" s="15" t="s">
        <v>89</v>
      </c>
      <c r="CH79" s="15" t="s">
        <v>89</v>
      </c>
      <c r="CI79" s="234" t="s">
        <v>89</v>
      </c>
      <c r="CJ79" s="234" t="s">
        <v>89</v>
      </c>
      <c r="CK79" s="86" t="s">
        <v>89</v>
      </c>
    </row>
    <row r="80" spans="2:89" ht="15.75" thickBot="1" x14ac:dyDescent="0.3">
      <c r="B80" s="186" t="s">
        <v>312</v>
      </c>
      <c r="C80" s="85">
        <v>0</v>
      </c>
      <c r="D80" s="15">
        <v>5</v>
      </c>
      <c r="E80" s="15">
        <v>1</v>
      </c>
      <c r="F80" s="234">
        <v>90</v>
      </c>
      <c r="G80" s="234">
        <v>122</v>
      </c>
      <c r="H80" s="234">
        <v>592</v>
      </c>
      <c r="I80" s="300"/>
      <c r="J80" s="85" t="s">
        <v>89</v>
      </c>
      <c r="K80" s="15" t="s">
        <v>89</v>
      </c>
      <c r="L80" s="15" t="s">
        <v>89</v>
      </c>
      <c r="M80" s="234" t="s">
        <v>89</v>
      </c>
      <c r="N80" s="234" t="s">
        <v>89</v>
      </c>
      <c r="O80" s="234" t="s">
        <v>89</v>
      </c>
      <c r="P80" s="86" t="s">
        <v>89</v>
      </c>
      <c r="Q80" s="85" t="s">
        <v>89</v>
      </c>
      <c r="R80" s="15" t="s">
        <v>89</v>
      </c>
      <c r="S80" s="15" t="s">
        <v>89</v>
      </c>
      <c r="T80" s="234" t="s">
        <v>89</v>
      </c>
      <c r="U80" s="234" t="s">
        <v>89</v>
      </c>
      <c r="V80" s="234" t="s">
        <v>89</v>
      </c>
      <c r="W80" s="86" t="s">
        <v>89</v>
      </c>
      <c r="X80" s="85" t="s">
        <v>89</v>
      </c>
      <c r="Y80" s="15" t="s">
        <v>89</v>
      </c>
      <c r="Z80" s="15" t="s">
        <v>89</v>
      </c>
      <c r="AA80" s="234" t="s">
        <v>89</v>
      </c>
      <c r="AB80" s="234" t="s">
        <v>89</v>
      </c>
      <c r="AC80" s="86" t="s">
        <v>89</v>
      </c>
      <c r="AD80" s="85" t="s">
        <v>89</v>
      </c>
      <c r="AE80" s="15" t="s">
        <v>89</v>
      </c>
      <c r="AF80" s="15" t="s">
        <v>89</v>
      </c>
      <c r="AG80" s="234" t="s">
        <v>89</v>
      </c>
      <c r="AH80" s="234" t="s">
        <v>89</v>
      </c>
      <c r="AI80" s="86" t="s">
        <v>89</v>
      </c>
      <c r="AJ80" s="85" t="s">
        <v>89</v>
      </c>
      <c r="AK80" s="15" t="s">
        <v>89</v>
      </c>
      <c r="AL80" s="15" t="s">
        <v>89</v>
      </c>
      <c r="AM80" s="234" t="s">
        <v>89</v>
      </c>
      <c r="AN80" s="234" t="s">
        <v>89</v>
      </c>
      <c r="AO80" s="86" t="s">
        <v>89</v>
      </c>
      <c r="AP80" s="85" t="s">
        <v>89</v>
      </c>
      <c r="AQ80" s="15" t="s">
        <v>89</v>
      </c>
      <c r="AR80" s="15" t="s">
        <v>89</v>
      </c>
      <c r="AS80" s="234" t="s">
        <v>89</v>
      </c>
      <c r="AT80" s="234" t="s">
        <v>89</v>
      </c>
      <c r="AU80" s="86" t="s">
        <v>89</v>
      </c>
      <c r="AV80" s="85" t="s">
        <v>89</v>
      </c>
      <c r="AW80" s="15" t="s">
        <v>89</v>
      </c>
      <c r="AX80" s="15" t="s">
        <v>89</v>
      </c>
      <c r="AY80" s="234" t="s">
        <v>89</v>
      </c>
      <c r="AZ80" s="234" t="s">
        <v>89</v>
      </c>
      <c r="BA80" s="86" t="s">
        <v>89</v>
      </c>
      <c r="BB80" s="85" t="s">
        <v>89</v>
      </c>
      <c r="BC80" s="15" t="s">
        <v>89</v>
      </c>
      <c r="BD80" s="15" t="s">
        <v>89</v>
      </c>
      <c r="BE80" s="234" t="s">
        <v>89</v>
      </c>
      <c r="BF80" s="234" t="s">
        <v>89</v>
      </c>
      <c r="BG80" s="86" t="s">
        <v>89</v>
      </c>
      <c r="BH80" s="85" t="s">
        <v>89</v>
      </c>
      <c r="BI80" s="15" t="s">
        <v>89</v>
      </c>
      <c r="BJ80" s="15" t="s">
        <v>89</v>
      </c>
      <c r="BK80" s="234" t="s">
        <v>89</v>
      </c>
      <c r="BL80" s="234" t="s">
        <v>89</v>
      </c>
      <c r="BM80" s="86" t="s">
        <v>89</v>
      </c>
      <c r="BN80" s="85" t="s">
        <v>89</v>
      </c>
      <c r="BO80" s="15" t="s">
        <v>89</v>
      </c>
      <c r="BP80" s="15" t="s">
        <v>89</v>
      </c>
      <c r="BQ80" s="234" t="s">
        <v>89</v>
      </c>
      <c r="BR80" s="234" t="s">
        <v>89</v>
      </c>
      <c r="BS80" s="86" t="s">
        <v>89</v>
      </c>
      <c r="BT80" s="85" t="s">
        <v>89</v>
      </c>
      <c r="BU80" s="15" t="s">
        <v>89</v>
      </c>
      <c r="BV80" s="15" t="s">
        <v>89</v>
      </c>
      <c r="BW80" s="234" t="s">
        <v>89</v>
      </c>
      <c r="BX80" s="234" t="s">
        <v>89</v>
      </c>
      <c r="BY80" s="86" t="s">
        <v>89</v>
      </c>
      <c r="BZ80" s="85" t="s">
        <v>89</v>
      </c>
      <c r="CA80" s="15" t="s">
        <v>89</v>
      </c>
      <c r="CB80" s="15" t="s">
        <v>89</v>
      </c>
      <c r="CC80" s="234" t="s">
        <v>89</v>
      </c>
      <c r="CD80" s="234" t="s">
        <v>89</v>
      </c>
      <c r="CE80" s="86" t="s">
        <v>89</v>
      </c>
      <c r="CF80" s="85" t="s">
        <v>89</v>
      </c>
      <c r="CG80" s="15" t="s">
        <v>89</v>
      </c>
      <c r="CH80" s="15" t="s">
        <v>89</v>
      </c>
      <c r="CI80" s="234" t="s">
        <v>89</v>
      </c>
      <c r="CJ80" s="234" t="s">
        <v>89</v>
      </c>
      <c r="CK80" s="86" t="s">
        <v>89</v>
      </c>
    </row>
    <row r="81" spans="2:119" ht="15.75" thickBot="1" x14ac:dyDescent="0.3">
      <c r="B81" s="186" t="s">
        <v>313</v>
      </c>
      <c r="C81" s="85">
        <v>0</v>
      </c>
      <c r="D81" s="15">
        <v>5</v>
      </c>
      <c r="E81" s="15">
        <v>1</v>
      </c>
      <c r="F81" s="234">
        <v>98</v>
      </c>
      <c r="G81" s="234">
        <v>130</v>
      </c>
      <c r="H81" s="234">
        <v>606</v>
      </c>
      <c r="I81" s="300"/>
      <c r="J81" s="85" t="s">
        <v>89</v>
      </c>
      <c r="K81" s="15" t="s">
        <v>89</v>
      </c>
      <c r="L81" s="15" t="s">
        <v>89</v>
      </c>
      <c r="M81" s="234" t="s">
        <v>89</v>
      </c>
      <c r="N81" s="234" t="s">
        <v>89</v>
      </c>
      <c r="O81" s="234" t="s">
        <v>89</v>
      </c>
      <c r="P81" s="86" t="s">
        <v>89</v>
      </c>
      <c r="Q81" s="85" t="s">
        <v>89</v>
      </c>
      <c r="R81" s="15" t="s">
        <v>89</v>
      </c>
      <c r="S81" s="15" t="s">
        <v>89</v>
      </c>
      <c r="T81" s="234" t="s">
        <v>89</v>
      </c>
      <c r="U81" s="234" t="s">
        <v>89</v>
      </c>
      <c r="V81" s="234" t="s">
        <v>89</v>
      </c>
      <c r="W81" s="86" t="s">
        <v>89</v>
      </c>
      <c r="X81" s="85" t="s">
        <v>89</v>
      </c>
      <c r="Y81" s="15" t="s">
        <v>89</v>
      </c>
      <c r="Z81" s="15" t="s">
        <v>89</v>
      </c>
      <c r="AA81" s="234" t="s">
        <v>89</v>
      </c>
      <c r="AB81" s="234" t="s">
        <v>89</v>
      </c>
      <c r="AC81" s="86" t="s">
        <v>89</v>
      </c>
      <c r="AD81" s="85" t="s">
        <v>89</v>
      </c>
      <c r="AE81" s="15" t="s">
        <v>89</v>
      </c>
      <c r="AF81" s="15" t="s">
        <v>89</v>
      </c>
      <c r="AG81" s="234" t="s">
        <v>89</v>
      </c>
      <c r="AH81" s="234" t="s">
        <v>89</v>
      </c>
      <c r="AI81" s="86" t="s">
        <v>89</v>
      </c>
      <c r="AJ81" s="85" t="s">
        <v>89</v>
      </c>
      <c r="AK81" s="15" t="s">
        <v>89</v>
      </c>
      <c r="AL81" s="15" t="s">
        <v>89</v>
      </c>
      <c r="AM81" s="234" t="s">
        <v>89</v>
      </c>
      <c r="AN81" s="234" t="s">
        <v>89</v>
      </c>
      <c r="AO81" s="86" t="s">
        <v>89</v>
      </c>
      <c r="AP81" s="85" t="s">
        <v>89</v>
      </c>
      <c r="AQ81" s="15" t="s">
        <v>89</v>
      </c>
      <c r="AR81" s="15" t="s">
        <v>89</v>
      </c>
      <c r="AS81" s="234" t="s">
        <v>89</v>
      </c>
      <c r="AT81" s="234" t="s">
        <v>89</v>
      </c>
      <c r="AU81" s="86" t="s">
        <v>89</v>
      </c>
      <c r="AV81" s="85" t="s">
        <v>89</v>
      </c>
      <c r="AW81" s="15" t="s">
        <v>89</v>
      </c>
      <c r="AX81" s="15" t="s">
        <v>89</v>
      </c>
      <c r="AY81" s="234" t="s">
        <v>89</v>
      </c>
      <c r="AZ81" s="234" t="s">
        <v>89</v>
      </c>
      <c r="BA81" s="86" t="s">
        <v>89</v>
      </c>
      <c r="BB81" s="85" t="s">
        <v>89</v>
      </c>
      <c r="BC81" s="15" t="s">
        <v>89</v>
      </c>
      <c r="BD81" s="15" t="s">
        <v>89</v>
      </c>
      <c r="BE81" s="234" t="s">
        <v>89</v>
      </c>
      <c r="BF81" s="234" t="s">
        <v>89</v>
      </c>
      <c r="BG81" s="86" t="s">
        <v>89</v>
      </c>
      <c r="BH81" s="85" t="s">
        <v>89</v>
      </c>
      <c r="BI81" s="15" t="s">
        <v>89</v>
      </c>
      <c r="BJ81" s="15" t="s">
        <v>89</v>
      </c>
      <c r="BK81" s="234" t="s">
        <v>89</v>
      </c>
      <c r="BL81" s="234" t="s">
        <v>89</v>
      </c>
      <c r="BM81" s="86" t="s">
        <v>89</v>
      </c>
      <c r="BN81" s="85" t="s">
        <v>89</v>
      </c>
      <c r="BO81" s="15" t="s">
        <v>89</v>
      </c>
      <c r="BP81" s="15" t="s">
        <v>89</v>
      </c>
      <c r="BQ81" s="234" t="s">
        <v>89</v>
      </c>
      <c r="BR81" s="234" t="s">
        <v>89</v>
      </c>
      <c r="BS81" s="86" t="s">
        <v>89</v>
      </c>
      <c r="BT81" s="85" t="s">
        <v>89</v>
      </c>
      <c r="BU81" s="15" t="s">
        <v>89</v>
      </c>
      <c r="BV81" s="15" t="s">
        <v>89</v>
      </c>
      <c r="BW81" s="234" t="s">
        <v>89</v>
      </c>
      <c r="BX81" s="234" t="s">
        <v>89</v>
      </c>
      <c r="BY81" s="86" t="s">
        <v>89</v>
      </c>
      <c r="BZ81" s="85" t="s">
        <v>89</v>
      </c>
      <c r="CA81" s="15" t="s">
        <v>89</v>
      </c>
      <c r="CB81" s="15" t="s">
        <v>89</v>
      </c>
      <c r="CC81" s="234" t="s">
        <v>89</v>
      </c>
      <c r="CD81" s="234" t="s">
        <v>89</v>
      </c>
      <c r="CE81" s="86" t="s">
        <v>89</v>
      </c>
      <c r="CF81" s="85" t="s">
        <v>89</v>
      </c>
      <c r="CG81" s="15" t="s">
        <v>89</v>
      </c>
      <c r="CH81" s="15" t="s">
        <v>89</v>
      </c>
      <c r="CI81" s="234" t="s">
        <v>89</v>
      </c>
      <c r="CJ81" s="234" t="s">
        <v>89</v>
      </c>
      <c r="CK81" s="86" t="s">
        <v>89</v>
      </c>
    </row>
    <row r="82" spans="2:119" ht="15.75" thickBot="1" x14ac:dyDescent="0.3">
      <c r="B82" s="186" t="s">
        <v>314</v>
      </c>
      <c r="C82" s="85">
        <v>0</v>
      </c>
      <c r="D82" s="15">
        <v>4</v>
      </c>
      <c r="E82" s="15">
        <v>1</v>
      </c>
      <c r="F82" s="234">
        <v>78</v>
      </c>
      <c r="G82" s="234">
        <v>110</v>
      </c>
      <c r="H82" s="234">
        <v>456</v>
      </c>
      <c r="I82" s="301"/>
      <c r="J82" s="85" t="s">
        <v>89</v>
      </c>
      <c r="K82" s="15" t="s">
        <v>89</v>
      </c>
      <c r="L82" s="15" t="s">
        <v>89</v>
      </c>
      <c r="M82" s="234" t="s">
        <v>89</v>
      </c>
      <c r="N82" s="234" t="s">
        <v>89</v>
      </c>
      <c r="O82" s="234" t="s">
        <v>89</v>
      </c>
      <c r="P82" s="86" t="s">
        <v>89</v>
      </c>
      <c r="Q82" s="85" t="s">
        <v>89</v>
      </c>
      <c r="R82" s="15" t="s">
        <v>89</v>
      </c>
      <c r="S82" s="15" t="s">
        <v>89</v>
      </c>
      <c r="T82" s="234" t="s">
        <v>89</v>
      </c>
      <c r="U82" s="234" t="s">
        <v>89</v>
      </c>
      <c r="V82" s="234" t="s">
        <v>89</v>
      </c>
      <c r="W82" s="86" t="s">
        <v>89</v>
      </c>
      <c r="X82" s="85" t="s">
        <v>89</v>
      </c>
      <c r="Y82" s="15" t="s">
        <v>89</v>
      </c>
      <c r="Z82" s="15" t="s">
        <v>89</v>
      </c>
      <c r="AA82" s="234" t="s">
        <v>89</v>
      </c>
      <c r="AB82" s="234" t="s">
        <v>89</v>
      </c>
      <c r="AC82" s="86" t="s">
        <v>89</v>
      </c>
      <c r="AD82" s="85" t="s">
        <v>89</v>
      </c>
      <c r="AE82" s="15" t="s">
        <v>89</v>
      </c>
      <c r="AF82" s="15" t="s">
        <v>89</v>
      </c>
      <c r="AG82" s="234" t="s">
        <v>89</v>
      </c>
      <c r="AH82" s="234" t="s">
        <v>89</v>
      </c>
      <c r="AI82" s="86" t="s">
        <v>89</v>
      </c>
      <c r="AJ82" s="85" t="s">
        <v>89</v>
      </c>
      <c r="AK82" s="15" t="s">
        <v>89</v>
      </c>
      <c r="AL82" s="15" t="s">
        <v>89</v>
      </c>
      <c r="AM82" s="234" t="s">
        <v>89</v>
      </c>
      <c r="AN82" s="234" t="s">
        <v>89</v>
      </c>
      <c r="AO82" s="86" t="s">
        <v>89</v>
      </c>
      <c r="AP82" s="85" t="s">
        <v>89</v>
      </c>
      <c r="AQ82" s="15" t="s">
        <v>89</v>
      </c>
      <c r="AR82" s="15" t="s">
        <v>89</v>
      </c>
      <c r="AS82" s="234" t="s">
        <v>89</v>
      </c>
      <c r="AT82" s="234" t="s">
        <v>89</v>
      </c>
      <c r="AU82" s="86" t="s">
        <v>89</v>
      </c>
      <c r="AV82" s="85" t="s">
        <v>89</v>
      </c>
      <c r="AW82" s="15" t="s">
        <v>89</v>
      </c>
      <c r="AX82" s="15" t="s">
        <v>89</v>
      </c>
      <c r="AY82" s="234" t="s">
        <v>89</v>
      </c>
      <c r="AZ82" s="234" t="s">
        <v>89</v>
      </c>
      <c r="BA82" s="86" t="s">
        <v>89</v>
      </c>
      <c r="BB82" s="85" t="s">
        <v>89</v>
      </c>
      <c r="BC82" s="15" t="s">
        <v>89</v>
      </c>
      <c r="BD82" s="15" t="s">
        <v>89</v>
      </c>
      <c r="BE82" s="234" t="s">
        <v>89</v>
      </c>
      <c r="BF82" s="234" t="s">
        <v>89</v>
      </c>
      <c r="BG82" s="86" t="s">
        <v>89</v>
      </c>
      <c r="BH82" s="85" t="s">
        <v>89</v>
      </c>
      <c r="BI82" s="15" t="s">
        <v>89</v>
      </c>
      <c r="BJ82" s="15" t="s">
        <v>89</v>
      </c>
      <c r="BK82" s="234" t="s">
        <v>89</v>
      </c>
      <c r="BL82" s="234" t="s">
        <v>89</v>
      </c>
      <c r="BM82" s="86" t="s">
        <v>89</v>
      </c>
      <c r="BN82" s="85" t="s">
        <v>89</v>
      </c>
      <c r="BO82" s="15" t="s">
        <v>89</v>
      </c>
      <c r="BP82" s="15" t="s">
        <v>89</v>
      </c>
      <c r="BQ82" s="234" t="s">
        <v>89</v>
      </c>
      <c r="BR82" s="234" t="s">
        <v>89</v>
      </c>
      <c r="BS82" s="86" t="s">
        <v>89</v>
      </c>
      <c r="BT82" s="85" t="s">
        <v>89</v>
      </c>
      <c r="BU82" s="15" t="s">
        <v>89</v>
      </c>
      <c r="BV82" s="15" t="s">
        <v>89</v>
      </c>
      <c r="BW82" s="234" t="s">
        <v>89</v>
      </c>
      <c r="BX82" s="234" t="s">
        <v>89</v>
      </c>
      <c r="BY82" s="86" t="s">
        <v>89</v>
      </c>
      <c r="BZ82" s="85" t="s">
        <v>89</v>
      </c>
      <c r="CA82" s="15" t="s">
        <v>89</v>
      </c>
      <c r="CB82" s="15" t="s">
        <v>89</v>
      </c>
      <c r="CC82" s="234" t="s">
        <v>89</v>
      </c>
      <c r="CD82" s="234" t="s">
        <v>89</v>
      </c>
      <c r="CE82" s="86" t="s">
        <v>89</v>
      </c>
      <c r="CF82" s="85" t="s">
        <v>89</v>
      </c>
      <c r="CG82" s="15" t="s">
        <v>89</v>
      </c>
      <c r="CH82" s="15" t="s">
        <v>89</v>
      </c>
      <c r="CI82" s="234" t="s">
        <v>89</v>
      </c>
      <c r="CJ82" s="234" t="s">
        <v>89</v>
      </c>
      <c r="CK82" s="86" t="s">
        <v>89</v>
      </c>
    </row>
    <row r="83" spans="2:119" x14ac:dyDescent="0.25">
      <c r="B83" s="38" t="s">
        <v>307</v>
      </c>
      <c r="C83" s="240"/>
      <c r="D83" s="241"/>
      <c r="E83" s="241"/>
      <c r="F83" s="242"/>
      <c r="G83" s="242"/>
      <c r="H83" s="242"/>
      <c r="I83" s="243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S83"/>
    </row>
    <row r="84" spans="2:119" x14ac:dyDescent="0.25">
      <c r="B84" s="38"/>
      <c r="C84" s="240"/>
      <c r="D84" s="241"/>
      <c r="E84" s="241"/>
      <c r="F84" s="242"/>
      <c r="G84" s="242"/>
      <c r="H84" s="242"/>
      <c r="I84" s="243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S84"/>
    </row>
    <row r="85" spans="2:119" x14ac:dyDescent="0.25">
      <c r="B85" s="239" t="s">
        <v>103</v>
      </c>
      <c r="C85" s="240"/>
      <c r="D85" s="241"/>
      <c r="E85" s="241"/>
      <c r="F85" s="242"/>
      <c r="G85" s="242"/>
      <c r="H85" s="242"/>
      <c r="I85" s="243"/>
      <c r="J85" s="239"/>
      <c r="K85" s="244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S85"/>
    </row>
    <row r="86" spans="2:119" ht="26.85" customHeight="1" thickBot="1" x14ac:dyDescent="0.3">
      <c r="B86" s="11"/>
      <c r="C86" s="302">
        <v>2025</v>
      </c>
      <c r="D86" s="303"/>
      <c r="E86" s="303"/>
      <c r="F86" s="303"/>
      <c r="G86" s="303"/>
      <c r="H86" s="303"/>
      <c r="I86" s="303"/>
      <c r="J86" s="303"/>
      <c r="K86" s="304"/>
      <c r="L86" s="313">
        <v>2024</v>
      </c>
      <c r="M86" s="292"/>
      <c r="N86" s="292"/>
      <c r="O86" s="292"/>
      <c r="P86" s="292"/>
      <c r="Q86" s="292"/>
      <c r="R86" s="292"/>
      <c r="S86" s="292"/>
      <c r="T86" s="314"/>
      <c r="U86" s="291">
        <v>2023</v>
      </c>
      <c r="V86" s="292"/>
      <c r="W86" s="292"/>
      <c r="X86" s="292"/>
      <c r="Y86" s="292"/>
      <c r="Z86" s="292"/>
      <c r="AA86" s="292"/>
      <c r="AB86" s="292"/>
      <c r="AC86" s="314"/>
      <c r="AD86" s="291">
        <v>2022</v>
      </c>
      <c r="AE86" s="292"/>
      <c r="AF86" s="292"/>
      <c r="AG86" s="292"/>
      <c r="AH86" s="292"/>
      <c r="AI86" s="292"/>
      <c r="AJ86" s="292"/>
      <c r="AK86" s="292"/>
      <c r="AL86" s="314"/>
      <c r="AM86" s="291">
        <v>2021</v>
      </c>
      <c r="AN86" s="292"/>
      <c r="AO86" s="292"/>
      <c r="AP86" s="292"/>
      <c r="AQ86" s="292"/>
      <c r="AR86" s="292"/>
      <c r="AS86" s="292"/>
      <c r="AT86" s="292"/>
      <c r="AU86" s="314"/>
      <c r="AV86" s="291">
        <v>2020</v>
      </c>
      <c r="AW86" s="292"/>
      <c r="AX86" s="292"/>
      <c r="AY86" s="292"/>
      <c r="AZ86" s="292"/>
      <c r="BA86" s="292"/>
      <c r="BB86" s="292"/>
      <c r="BC86" s="292"/>
      <c r="BD86" s="314"/>
      <c r="BE86" s="291">
        <v>2019</v>
      </c>
      <c r="BF86" s="292"/>
      <c r="BG86" s="292"/>
      <c r="BH86" s="292"/>
      <c r="BI86" s="292"/>
      <c r="BJ86" s="292"/>
      <c r="BK86" s="292"/>
      <c r="BL86" s="292"/>
      <c r="BM86" s="314"/>
      <c r="BN86" s="291">
        <v>2018</v>
      </c>
      <c r="BO86" s="292"/>
      <c r="BP86" s="292"/>
      <c r="BQ86" s="292"/>
      <c r="BR86" s="292"/>
      <c r="BS86" s="292"/>
      <c r="BT86" s="292"/>
      <c r="BU86" s="292"/>
      <c r="BV86" s="315"/>
      <c r="BW86" s="310">
        <v>2017</v>
      </c>
      <c r="BX86" s="311"/>
      <c r="BY86" s="311"/>
      <c r="BZ86" s="311"/>
      <c r="CA86" s="311"/>
      <c r="CB86" s="311"/>
      <c r="CC86" s="311"/>
      <c r="CD86" s="311"/>
      <c r="CE86" s="312"/>
      <c r="CF86" s="310">
        <v>2016</v>
      </c>
      <c r="CG86" s="311"/>
      <c r="CH86" s="311"/>
      <c r="CI86" s="311"/>
      <c r="CJ86" s="311"/>
      <c r="CK86" s="311"/>
      <c r="CL86" s="311"/>
      <c r="CM86" s="311"/>
      <c r="CN86" s="312"/>
      <c r="CO86" s="310">
        <v>2015</v>
      </c>
      <c r="CP86" s="311"/>
      <c r="CQ86" s="311"/>
      <c r="CR86" s="311"/>
      <c r="CS86" s="311"/>
      <c r="CT86" s="311"/>
      <c r="CU86" s="311"/>
      <c r="CV86" s="311"/>
      <c r="CW86" s="312"/>
      <c r="CX86" s="310">
        <v>2014</v>
      </c>
      <c r="CY86" s="311"/>
      <c r="CZ86" s="311"/>
      <c r="DA86" s="311"/>
      <c r="DB86" s="311"/>
      <c r="DC86" s="311"/>
      <c r="DD86" s="311"/>
      <c r="DE86" s="311"/>
      <c r="DF86" s="312"/>
      <c r="DG86" s="310">
        <v>2013</v>
      </c>
      <c r="DH86" s="311"/>
      <c r="DI86" s="311"/>
      <c r="DJ86" s="311"/>
      <c r="DK86" s="311"/>
      <c r="DL86" s="311"/>
      <c r="DM86" s="311"/>
      <c r="DN86" s="311"/>
      <c r="DO86" s="312"/>
    </row>
    <row r="87" spans="2:119" ht="33.6" customHeight="1" thickBot="1" x14ac:dyDescent="0.3">
      <c r="B87" s="11"/>
      <c r="C87" s="294" t="s">
        <v>100</v>
      </c>
      <c r="D87" s="295"/>
      <c r="E87" s="296"/>
      <c r="F87" s="297" t="s">
        <v>3</v>
      </c>
      <c r="G87" s="292"/>
      <c r="H87" s="292"/>
      <c r="I87" s="292"/>
      <c r="J87" s="293"/>
      <c r="K87" s="298" t="s">
        <v>4</v>
      </c>
      <c r="L87" s="288" t="s">
        <v>100</v>
      </c>
      <c r="M87" s="289"/>
      <c r="N87" s="290"/>
      <c r="O87" s="285" t="s">
        <v>3</v>
      </c>
      <c r="P87" s="287"/>
      <c r="Q87" s="287"/>
      <c r="R87" s="287"/>
      <c r="S87" s="286"/>
      <c r="T87" s="283" t="s">
        <v>4</v>
      </c>
      <c r="U87" s="288" t="s">
        <v>100</v>
      </c>
      <c r="V87" s="289"/>
      <c r="W87" s="290"/>
      <c r="X87" s="285" t="s">
        <v>3</v>
      </c>
      <c r="Y87" s="287"/>
      <c r="Z87" s="287"/>
      <c r="AA87" s="287"/>
      <c r="AB87" s="286"/>
      <c r="AC87" s="283" t="s">
        <v>4</v>
      </c>
      <c r="AD87" s="288" t="s">
        <v>100</v>
      </c>
      <c r="AE87" s="289"/>
      <c r="AF87" s="290"/>
      <c r="AG87" s="285" t="s">
        <v>3</v>
      </c>
      <c r="AH87" s="287"/>
      <c r="AI87" s="287"/>
      <c r="AJ87" s="287"/>
      <c r="AK87" s="286"/>
      <c r="AL87" s="283" t="s">
        <v>4</v>
      </c>
      <c r="AM87" s="288" t="s">
        <v>100</v>
      </c>
      <c r="AN87" s="289"/>
      <c r="AO87" s="290"/>
      <c r="AP87" s="285" t="s">
        <v>3</v>
      </c>
      <c r="AQ87" s="287"/>
      <c r="AR87" s="287"/>
      <c r="AS87" s="287"/>
      <c r="AT87" s="286"/>
      <c r="AU87" s="283" t="s">
        <v>4</v>
      </c>
      <c r="AV87" s="288" t="s">
        <v>100</v>
      </c>
      <c r="AW87" s="289"/>
      <c r="AX87" s="290"/>
      <c r="AY87" s="285" t="s">
        <v>3</v>
      </c>
      <c r="AZ87" s="287"/>
      <c r="BA87" s="287"/>
      <c r="BB87" s="287"/>
      <c r="BC87" s="286"/>
      <c r="BD87" s="283" t="s">
        <v>4</v>
      </c>
      <c r="BE87" s="288" t="s">
        <v>100</v>
      </c>
      <c r="BF87" s="289"/>
      <c r="BG87" s="290"/>
      <c r="BH87" s="285" t="s">
        <v>3</v>
      </c>
      <c r="BI87" s="287"/>
      <c r="BJ87" s="287"/>
      <c r="BK87" s="287"/>
      <c r="BL87" s="286"/>
      <c r="BM87" s="283" t="s">
        <v>4</v>
      </c>
      <c r="BN87" s="288" t="s">
        <v>100</v>
      </c>
      <c r="BO87" s="289"/>
      <c r="BP87" s="290"/>
      <c r="BQ87" s="285" t="s">
        <v>3</v>
      </c>
      <c r="BR87" s="287"/>
      <c r="BS87" s="287"/>
      <c r="BT87" s="287"/>
      <c r="BU87" s="286"/>
      <c r="BV87" s="283" t="s">
        <v>4</v>
      </c>
      <c r="BW87" s="288" t="s">
        <v>100</v>
      </c>
      <c r="BX87" s="289"/>
      <c r="BY87" s="290"/>
      <c r="BZ87" s="285" t="s">
        <v>3</v>
      </c>
      <c r="CA87" s="287"/>
      <c r="CB87" s="287"/>
      <c r="CC87" s="287"/>
      <c r="CD87" s="286"/>
      <c r="CE87" s="283" t="s">
        <v>4</v>
      </c>
      <c r="CF87" s="288" t="s">
        <v>100</v>
      </c>
      <c r="CG87" s="289"/>
      <c r="CH87" s="290"/>
      <c r="CI87" s="285" t="s">
        <v>3</v>
      </c>
      <c r="CJ87" s="287"/>
      <c r="CK87" s="287"/>
      <c r="CL87" s="287"/>
      <c r="CM87" s="286"/>
      <c r="CN87" s="283" t="s">
        <v>4</v>
      </c>
      <c r="CO87" s="288" t="s">
        <v>100</v>
      </c>
      <c r="CP87" s="289"/>
      <c r="CQ87" s="290"/>
      <c r="CR87" s="285" t="s">
        <v>3</v>
      </c>
      <c r="CS87" s="287"/>
      <c r="CT87" s="287"/>
      <c r="CU87" s="287"/>
      <c r="CV87" s="286"/>
      <c r="CW87" s="283" t="s">
        <v>4</v>
      </c>
      <c r="CX87" s="288" t="s">
        <v>100</v>
      </c>
      <c r="CY87" s="289"/>
      <c r="CZ87" s="290"/>
      <c r="DA87" s="285" t="s">
        <v>3</v>
      </c>
      <c r="DB87" s="287"/>
      <c r="DC87" s="287"/>
      <c r="DD87" s="287"/>
      <c r="DE87" s="286"/>
      <c r="DF87" s="283" t="s">
        <v>4</v>
      </c>
      <c r="DG87" s="288" t="s">
        <v>100</v>
      </c>
      <c r="DH87" s="289"/>
      <c r="DI87" s="290"/>
      <c r="DJ87" s="285" t="s">
        <v>3</v>
      </c>
      <c r="DK87" s="287"/>
      <c r="DL87" s="287"/>
      <c r="DM87" s="287"/>
      <c r="DN87" s="286"/>
      <c r="DO87" s="283" t="s">
        <v>4</v>
      </c>
    </row>
    <row r="88" spans="2:119" ht="35.1" customHeight="1" thickBot="1" x14ac:dyDescent="0.3">
      <c r="B88" s="11"/>
      <c r="C88" s="291"/>
      <c r="D88" s="292"/>
      <c r="E88" s="293"/>
      <c r="F88" s="285" t="s">
        <v>7</v>
      </c>
      <c r="G88" s="286"/>
      <c r="H88" s="285" t="s">
        <v>8</v>
      </c>
      <c r="I88" s="287"/>
      <c r="J88" s="286"/>
      <c r="K88" s="284"/>
      <c r="L88" s="291"/>
      <c r="M88" s="292"/>
      <c r="N88" s="293"/>
      <c r="O88" s="285" t="s">
        <v>7</v>
      </c>
      <c r="P88" s="286"/>
      <c r="Q88" s="285" t="s">
        <v>8</v>
      </c>
      <c r="R88" s="287"/>
      <c r="S88" s="286"/>
      <c r="T88" s="284"/>
      <c r="U88" s="291"/>
      <c r="V88" s="292"/>
      <c r="W88" s="293"/>
      <c r="X88" s="285" t="s">
        <v>7</v>
      </c>
      <c r="Y88" s="286"/>
      <c r="Z88" s="285" t="s">
        <v>8</v>
      </c>
      <c r="AA88" s="287"/>
      <c r="AB88" s="286"/>
      <c r="AC88" s="284"/>
      <c r="AD88" s="291"/>
      <c r="AE88" s="292"/>
      <c r="AF88" s="293"/>
      <c r="AG88" s="285" t="s">
        <v>7</v>
      </c>
      <c r="AH88" s="286"/>
      <c r="AI88" s="285" t="s">
        <v>8</v>
      </c>
      <c r="AJ88" s="287"/>
      <c r="AK88" s="286"/>
      <c r="AL88" s="284"/>
      <c r="AM88" s="291"/>
      <c r="AN88" s="292"/>
      <c r="AO88" s="293"/>
      <c r="AP88" s="285" t="s">
        <v>7</v>
      </c>
      <c r="AQ88" s="286"/>
      <c r="AR88" s="285" t="s">
        <v>8</v>
      </c>
      <c r="AS88" s="287"/>
      <c r="AT88" s="286"/>
      <c r="AU88" s="284"/>
      <c r="AV88" s="291"/>
      <c r="AW88" s="292"/>
      <c r="AX88" s="293"/>
      <c r="AY88" s="285" t="s">
        <v>7</v>
      </c>
      <c r="AZ88" s="286"/>
      <c r="BA88" s="285" t="s">
        <v>8</v>
      </c>
      <c r="BB88" s="287"/>
      <c r="BC88" s="286"/>
      <c r="BD88" s="284"/>
      <c r="BE88" s="291"/>
      <c r="BF88" s="292"/>
      <c r="BG88" s="293"/>
      <c r="BH88" s="285" t="s">
        <v>7</v>
      </c>
      <c r="BI88" s="286"/>
      <c r="BJ88" s="285" t="s">
        <v>8</v>
      </c>
      <c r="BK88" s="287"/>
      <c r="BL88" s="286"/>
      <c r="BM88" s="284"/>
      <c r="BN88" s="291"/>
      <c r="BO88" s="292"/>
      <c r="BP88" s="293"/>
      <c r="BQ88" s="285" t="s">
        <v>7</v>
      </c>
      <c r="BR88" s="286"/>
      <c r="BS88" s="285" t="s">
        <v>8</v>
      </c>
      <c r="BT88" s="287"/>
      <c r="BU88" s="286"/>
      <c r="BV88" s="284"/>
      <c r="BW88" s="291"/>
      <c r="BX88" s="292"/>
      <c r="BY88" s="293"/>
      <c r="BZ88" s="285" t="s">
        <v>7</v>
      </c>
      <c r="CA88" s="286"/>
      <c r="CB88" s="285" t="s">
        <v>8</v>
      </c>
      <c r="CC88" s="287"/>
      <c r="CD88" s="286"/>
      <c r="CE88" s="284"/>
      <c r="CF88" s="291"/>
      <c r="CG88" s="292"/>
      <c r="CH88" s="293"/>
      <c r="CI88" s="285" t="s">
        <v>7</v>
      </c>
      <c r="CJ88" s="286"/>
      <c r="CK88" s="285" t="s">
        <v>8</v>
      </c>
      <c r="CL88" s="287"/>
      <c r="CM88" s="286"/>
      <c r="CN88" s="284"/>
      <c r="CO88" s="291"/>
      <c r="CP88" s="292"/>
      <c r="CQ88" s="293"/>
      <c r="CR88" s="285" t="s">
        <v>7</v>
      </c>
      <c r="CS88" s="286"/>
      <c r="CT88" s="285" t="s">
        <v>8</v>
      </c>
      <c r="CU88" s="287"/>
      <c r="CV88" s="286"/>
      <c r="CW88" s="284"/>
      <c r="CX88" s="291"/>
      <c r="CY88" s="292"/>
      <c r="CZ88" s="293"/>
      <c r="DA88" s="285" t="s">
        <v>7</v>
      </c>
      <c r="DB88" s="286"/>
      <c r="DC88" s="285" t="s">
        <v>8</v>
      </c>
      <c r="DD88" s="287"/>
      <c r="DE88" s="286"/>
      <c r="DF88" s="284"/>
      <c r="DG88" s="291"/>
      <c r="DH88" s="292"/>
      <c r="DI88" s="293"/>
      <c r="DJ88" s="285" t="s">
        <v>7</v>
      </c>
      <c r="DK88" s="286"/>
      <c r="DL88" s="285" t="s">
        <v>8</v>
      </c>
      <c r="DM88" s="287"/>
      <c r="DN88" s="286"/>
      <c r="DO88" s="284"/>
    </row>
    <row r="89" spans="2:119" ht="60.75" thickBot="1" x14ac:dyDescent="0.3">
      <c r="B89" s="11"/>
      <c r="C89" s="183" t="s">
        <v>0</v>
      </c>
      <c r="D89" s="183" t="s">
        <v>5</v>
      </c>
      <c r="E89" s="183" t="s">
        <v>6</v>
      </c>
      <c r="F89" s="183" t="s">
        <v>105</v>
      </c>
      <c r="G89" s="183" t="s">
        <v>108</v>
      </c>
      <c r="H89" s="183" t="s">
        <v>126</v>
      </c>
      <c r="I89" s="183" t="s">
        <v>105</v>
      </c>
      <c r="J89" s="183" t="s">
        <v>108</v>
      </c>
      <c r="K89" s="184" t="s">
        <v>9</v>
      </c>
      <c r="L89" s="183" t="s">
        <v>0</v>
      </c>
      <c r="M89" s="183" t="s">
        <v>5</v>
      </c>
      <c r="N89" s="183" t="s">
        <v>6</v>
      </c>
      <c r="O89" s="183" t="s">
        <v>105</v>
      </c>
      <c r="P89" s="183" t="s">
        <v>108</v>
      </c>
      <c r="Q89" s="183" t="s">
        <v>126</v>
      </c>
      <c r="R89" s="183" t="s">
        <v>105</v>
      </c>
      <c r="S89" s="183" t="s">
        <v>108</v>
      </c>
      <c r="T89" s="184" t="s">
        <v>9</v>
      </c>
      <c r="U89" s="183" t="s">
        <v>0</v>
      </c>
      <c r="V89" s="183" t="s">
        <v>5</v>
      </c>
      <c r="W89" s="183" t="s">
        <v>6</v>
      </c>
      <c r="X89" s="183" t="s">
        <v>105</v>
      </c>
      <c r="Y89" s="183" t="s">
        <v>108</v>
      </c>
      <c r="Z89" s="183" t="s">
        <v>126</v>
      </c>
      <c r="AA89" s="183" t="s">
        <v>105</v>
      </c>
      <c r="AB89" s="183" t="s">
        <v>108</v>
      </c>
      <c r="AC89" s="184" t="s">
        <v>9</v>
      </c>
      <c r="AD89" s="183" t="s">
        <v>0</v>
      </c>
      <c r="AE89" s="183" t="s">
        <v>5</v>
      </c>
      <c r="AF89" s="183" t="s">
        <v>6</v>
      </c>
      <c r="AG89" s="183" t="s">
        <v>105</v>
      </c>
      <c r="AH89" s="183" t="s">
        <v>108</v>
      </c>
      <c r="AI89" s="183" t="s">
        <v>126</v>
      </c>
      <c r="AJ89" s="183" t="s">
        <v>105</v>
      </c>
      <c r="AK89" s="183" t="s">
        <v>108</v>
      </c>
      <c r="AL89" s="184" t="s">
        <v>9</v>
      </c>
      <c r="AM89" s="183" t="s">
        <v>0</v>
      </c>
      <c r="AN89" s="183" t="s">
        <v>5</v>
      </c>
      <c r="AO89" s="183" t="s">
        <v>6</v>
      </c>
      <c r="AP89" s="183" t="s">
        <v>105</v>
      </c>
      <c r="AQ89" s="183" t="s">
        <v>108</v>
      </c>
      <c r="AR89" s="183" t="s">
        <v>126</v>
      </c>
      <c r="AS89" s="183" t="s">
        <v>105</v>
      </c>
      <c r="AT89" s="183" t="s">
        <v>108</v>
      </c>
      <c r="AU89" s="184" t="s">
        <v>9</v>
      </c>
      <c r="AV89" s="183" t="s">
        <v>0</v>
      </c>
      <c r="AW89" s="183" t="s">
        <v>5</v>
      </c>
      <c r="AX89" s="183" t="s">
        <v>6</v>
      </c>
      <c r="AY89" s="183" t="s">
        <v>105</v>
      </c>
      <c r="AZ89" s="183" t="s">
        <v>108</v>
      </c>
      <c r="BA89" s="183" t="s">
        <v>126</v>
      </c>
      <c r="BB89" s="183" t="s">
        <v>105</v>
      </c>
      <c r="BC89" s="183" t="s">
        <v>108</v>
      </c>
      <c r="BD89" s="184" t="s">
        <v>9</v>
      </c>
      <c r="BE89" s="183" t="s">
        <v>0</v>
      </c>
      <c r="BF89" s="183" t="s">
        <v>5</v>
      </c>
      <c r="BG89" s="183" t="s">
        <v>6</v>
      </c>
      <c r="BH89" s="183" t="s">
        <v>105</v>
      </c>
      <c r="BI89" s="183" t="s">
        <v>108</v>
      </c>
      <c r="BJ89" s="183" t="s">
        <v>126</v>
      </c>
      <c r="BK89" s="183" t="s">
        <v>105</v>
      </c>
      <c r="BL89" s="183" t="s">
        <v>108</v>
      </c>
      <c r="BM89" s="184" t="s">
        <v>9</v>
      </c>
      <c r="BN89" s="183" t="s">
        <v>0</v>
      </c>
      <c r="BO89" s="183" t="s">
        <v>5</v>
      </c>
      <c r="BP89" s="183" t="s">
        <v>6</v>
      </c>
      <c r="BQ89" s="183" t="s">
        <v>105</v>
      </c>
      <c r="BR89" s="183" t="s">
        <v>108</v>
      </c>
      <c r="BS89" s="183" t="s">
        <v>126</v>
      </c>
      <c r="BT89" s="183" t="s">
        <v>105</v>
      </c>
      <c r="BU89" s="183" t="s">
        <v>108</v>
      </c>
      <c r="BV89" s="184" t="s">
        <v>9</v>
      </c>
      <c r="BW89" s="183" t="s">
        <v>0</v>
      </c>
      <c r="BX89" s="183" t="s">
        <v>5</v>
      </c>
      <c r="BY89" s="183" t="s">
        <v>6</v>
      </c>
      <c r="BZ89" s="183" t="s">
        <v>105</v>
      </c>
      <c r="CA89" s="183" t="s">
        <v>108</v>
      </c>
      <c r="CB89" s="183" t="s">
        <v>126</v>
      </c>
      <c r="CC89" s="183" t="s">
        <v>105</v>
      </c>
      <c r="CD89" s="183" t="s">
        <v>108</v>
      </c>
      <c r="CE89" s="184" t="s">
        <v>9</v>
      </c>
      <c r="CF89" s="183" t="s">
        <v>0</v>
      </c>
      <c r="CG89" s="183" t="s">
        <v>5</v>
      </c>
      <c r="CH89" s="183" t="s">
        <v>6</v>
      </c>
      <c r="CI89" s="183" t="s">
        <v>105</v>
      </c>
      <c r="CJ89" s="183" t="s">
        <v>108</v>
      </c>
      <c r="CK89" s="183" t="s">
        <v>126</v>
      </c>
      <c r="CL89" s="183" t="s">
        <v>105</v>
      </c>
      <c r="CM89" s="183" t="s">
        <v>108</v>
      </c>
      <c r="CN89" s="184" t="s">
        <v>9</v>
      </c>
      <c r="CO89" s="183" t="s">
        <v>0</v>
      </c>
      <c r="CP89" s="183" t="s">
        <v>5</v>
      </c>
      <c r="CQ89" s="183" t="s">
        <v>6</v>
      </c>
      <c r="CR89" s="183" t="s">
        <v>105</v>
      </c>
      <c r="CS89" s="183" t="s">
        <v>108</v>
      </c>
      <c r="CT89" s="183" t="s">
        <v>126</v>
      </c>
      <c r="CU89" s="183" t="s">
        <v>105</v>
      </c>
      <c r="CV89" s="183" t="s">
        <v>108</v>
      </c>
      <c r="CW89" s="184" t="s">
        <v>9</v>
      </c>
      <c r="CX89" s="183" t="s">
        <v>0</v>
      </c>
      <c r="CY89" s="183" t="s">
        <v>5</v>
      </c>
      <c r="CZ89" s="183" t="s">
        <v>6</v>
      </c>
      <c r="DA89" s="183" t="s">
        <v>105</v>
      </c>
      <c r="DB89" s="183" t="s">
        <v>108</v>
      </c>
      <c r="DC89" s="183" t="s">
        <v>126</v>
      </c>
      <c r="DD89" s="183" t="s">
        <v>105</v>
      </c>
      <c r="DE89" s="183" t="s">
        <v>108</v>
      </c>
      <c r="DF89" s="184" t="s">
        <v>9</v>
      </c>
      <c r="DG89" s="183" t="s">
        <v>0</v>
      </c>
      <c r="DH89" s="183" t="s">
        <v>5</v>
      </c>
      <c r="DI89" s="183" t="s">
        <v>6</v>
      </c>
      <c r="DJ89" s="183" t="s">
        <v>105</v>
      </c>
      <c r="DK89" s="183" t="s">
        <v>108</v>
      </c>
      <c r="DL89" s="183" t="s">
        <v>126</v>
      </c>
      <c r="DM89" s="183" t="s">
        <v>105</v>
      </c>
      <c r="DN89" s="183" t="s">
        <v>108</v>
      </c>
      <c r="DO89" s="184" t="s">
        <v>9</v>
      </c>
    </row>
    <row r="90" spans="2:119" ht="15.75" thickBot="1" x14ac:dyDescent="0.3">
      <c r="B90" s="185" t="s">
        <v>290</v>
      </c>
      <c r="C90" s="85">
        <v>35</v>
      </c>
      <c r="D90" s="15">
        <v>3</v>
      </c>
      <c r="E90" s="15">
        <v>1</v>
      </c>
      <c r="F90" s="16">
        <v>52</v>
      </c>
      <c r="G90" s="16">
        <v>174</v>
      </c>
      <c r="H90" s="16" t="s">
        <v>12</v>
      </c>
      <c r="I90" s="16" t="s">
        <v>12</v>
      </c>
      <c r="J90" s="16" t="s">
        <v>12</v>
      </c>
      <c r="K90" s="86" t="s">
        <v>41</v>
      </c>
      <c r="L90" s="15">
        <v>35</v>
      </c>
      <c r="M90" s="16">
        <v>3</v>
      </c>
      <c r="N90" s="16">
        <v>1</v>
      </c>
      <c r="O90" s="16">
        <v>52</v>
      </c>
      <c r="P90" s="16">
        <v>174</v>
      </c>
      <c r="Q90" s="16" t="s">
        <v>12</v>
      </c>
      <c r="R90" s="16" t="s">
        <v>12</v>
      </c>
      <c r="S90" s="16" t="s">
        <v>12</v>
      </c>
      <c r="T90" s="86" t="s">
        <v>41</v>
      </c>
      <c r="U90" s="15">
        <v>35</v>
      </c>
      <c r="V90" s="16">
        <v>3</v>
      </c>
      <c r="W90" s="16">
        <v>1</v>
      </c>
      <c r="X90" s="16">
        <v>52</v>
      </c>
      <c r="Y90" s="16">
        <v>174</v>
      </c>
      <c r="Z90" s="16" t="s">
        <v>12</v>
      </c>
      <c r="AA90" s="16" t="s">
        <v>12</v>
      </c>
      <c r="AB90" s="16" t="s">
        <v>12</v>
      </c>
      <c r="AC90" s="86" t="s">
        <v>41</v>
      </c>
      <c r="AD90" s="16">
        <v>35</v>
      </c>
      <c r="AE90" s="16">
        <v>3</v>
      </c>
      <c r="AF90" s="16">
        <v>1</v>
      </c>
      <c r="AG90" s="16">
        <v>52</v>
      </c>
      <c r="AH90" s="16">
        <v>174</v>
      </c>
      <c r="AI90" s="16" t="s">
        <v>12</v>
      </c>
      <c r="AJ90" s="16" t="s">
        <v>12</v>
      </c>
      <c r="AK90" s="16" t="s">
        <v>12</v>
      </c>
      <c r="AL90" s="86" t="s">
        <v>41</v>
      </c>
      <c r="AM90" s="16">
        <v>35</v>
      </c>
      <c r="AN90" s="16">
        <v>3</v>
      </c>
      <c r="AO90" s="16">
        <v>1</v>
      </c>
      <c r="AP90" s="16">
        <v>52</v>
      </c>
      <c r="AQ90" s="16">
        <v>174</v>
      </c>
      <c r="AR90" s="16" t="s">
        <v>12</v>
      </c>
      <c r="AS90" s="16" t="s">
        <v>12</v>
      </c>
      <c r="AT90" s="16" t="s">
        <v>12</v>
      </c>
      <c r="AU90" s="86" t="s">
        <v>41</v>
      </c>
      <c r="AV90" s="16">
        <v>35</v>
      </c>
      <c r="AW90" s="16">
        <v>3</v>
      </c>
      <c r="AX90" s="16">
        <v>1</v>
      </c>
      <c r="AY90" s="16">
        <v>52</v>
      </c>
      <c r="AZ90" s="16">
        <v>174</v>
      </c>
      <c r="BA90" s="16" t="s">
        <v>12</v>
      </c>
      <c r="BB90" s="16" t="s">
        <v>12</v>
      </c>
      <c r="BC90" s="16" t="s">
        <v>12</v>
      </c>
      <c r="BD90" s="86" t="s">
        <v>41</v>
      </c>
      <c r="BE90" s="172">
        <v>35</v>
      </c>
      <c r="BF90" s="173">
        <v>3</v>
      </c>
      <c r="BG90" s="173">
        <v>1</v>
      </c>
      <c r="BH90" s="173">
        <v>52</v>
      </c>
      <c r="BI90" s="173">
        <v>174</v>
      </c>
      <c r="BJ90" s="173" t="s">
        <v>12</v>
      </c>
      <c r="BK90" s="173" t="s">
        <v>12</v>
      </c>
      <c r="BL90" s="173" t="s">
        <v>12</v>
      </c>
      <c r="BM90" s="174" t="s">
        <v>41</v>
      </c>
      <c r="BN90" s="172">
        <v>35</v>
      </c>
      <c r="BO90" s="173">
        <v>3</v>
      </c>
      <c r="BP90" s="173">
        <v>1</v>
      </c>
      <c r="BQ90" s="173">
        <v>52</v>
      </c>
      <c r="BR90" s="173">
        <v>174</v>
      </c>
      <c r="BS90" s="173" t="s">
        <v>12</v>
      </c>
      <c r="BT90" s="173" t="s">
        <v>12</v>
      </c>
      <c r="BU90" s="173" t="s">
        <v>12</v>
      </c>
      <c r="BV90" s="174" t="s">
        <v>41</v>
      </c>
      <c r="BW90" s="85">
        <v>35</v>
      </c>
      <c r="BX90" s="15">
        <v>3</v>
      </c>
      <c r="BY90" s="15">
        <v>1</v>
      </c>
      <c r="BZ90" s="16">
        <v>52</v>
      </c>
      <c r="CA90" s="16">
        <v>174</v>
      </c>
      <c r="CB90" s="16" t="s">
        <v>12</v>
      </c>
      <c r="CC90" s="16" t="s">
        <v>12</v>
      </c>
      <c r="CD90" s="16" t="s">
        <v>12</v>
      </c>
      <c r="CE90" s="86" t="s">
        <v>41</v>
      </c>
      <c r="CF90" s="85">
        <v>35</v>
      </c>
      <c r="CG90" s="15">
        <v>3</v>
      </c>
      <c r="CH90" s="15">
        <v>1</v>
      </c>
      <c r="CI90" s="16">
        <v>52</v>
      </c>
      <c r="CJ90" s="16">
        <v>174</v>
      </c>
      <c r="CK90" s="16" t="s">
        <v>12</v>
      </c>
      <c r="CL90" s="16" t="s">
        <v>12</v>
      </c>
      <c r="CM90" s="16" t="s">
        <v>12</v>
      </c>
      <c r="CN90" s="86" t="s">
        <v>41</v>
      </c>
      <c r="CO90" s="85">
        <v>35</v>
      </c>
      <c r="CP90" s="15">
        <v>3</v>
      </c>
      <c r="CQ90" s="15">
        <v>1</v>
      </c>
      <c r="CR90" s="16">
        <v>52</v>
      </c>
      <c r="CS90" s="16">
        <v>174</v>
      </c>
      <c r="CT90" s="16" t="s">
        <v>12</v>
      </c>
      <c r="CU90" s="16" t="s">
        <v>12</v>
      </c>
      <c r="CV90" s="16" t="s">
        <v>12</v>
      </c>
      <c r="CW90" s="86" t="s">
        <v>41</v>
      </c>
      <c r="CX90" s="85">
        <v>35</v>
      </c>
      <c r="CY90" s="15">
        <v>3</v>
      </c>
      <c r="CZ90" s="15">
        <v>1</v>
      </c>
      <c r="DA90" s="16">
        <v>52</v>
      </c>
      <c r="DB90" s="16">
        <v>174</v>
      </c>
      <c r="DC90" s="16" t="s">
        <v>12</v>
      </c>
      <c r="DD90" s="16" t="s">
        <v>12</v>
      </c>
      <c r="DE90" s="16" t="s">
        <v>12</v>
      </c>
      <c r="DF90" s="86" t="s">
        <v>41</v>
      </c>
      <c r="DG90" s="85">
        <v>35</v>
      </c>
      <c r="DH90" s="15">
        <v>3</v>
      </c>
      <c r="DI90" s="15">
        <v>1</v>
      </c>
      <c r="DJ90" s="16">
        <v>52</v>
      </c>
      <c r="DK90" s="16">
        <v>174</v>
      </c>
      <c r="DL90" s="16" t="s">
        <v>12</v>
      </c>
      <c r="DM90" s="16" t="s">
        <v>12</v>
      </c>
      <c r="DN90" s="16" t="s">
        <v>12</v>
      </c>
      <c r="DO90" s="86" t="s">
        <v>41</v>
      </c>
    </row>
    <row r="91" spans="2:119" ht="15.75" thickBot="1" x14ac:dyDescent="0.3">
      <c r="B91" s="186" t="s">
        <v>291</v>
      </c>
      <c r="C91" s="85">
        <v>65</v>
      </c>
      <c r="D91" s="15">
        <v>5</v>
      </c>
      <c r="E91" s="15">
        <v>1</v>
      </c>
      <c r="F91" s="16">
        <v>48</v>
      </c>
      <c r="G91" s="16">
        <v>213</v>
      </c>
      <c r="H91" s="16">
        <v>2</v>
      </c>
      <c r="I91" s="16">
        <v>96</v>
      </c>
      <c r="J91" s="16">
        <v>426</v>
      </c>
      <c r="K91" s="86" t="s">
        <v>42</v>
      </c>
      <c r="L91" s="15">
        <v>65</v>
      </c>
      <c r="M91" s="16">
        <v>5</v>
      </c>
      <c r="N91" s="16">
        <v>1</v>
      </c>
      <c r="O91" s="16">
        <v>48</v>
      </c>
      <c r="P91" s="16">
        <v>213</v>
      </c>
      <c r="Q91" s="16">
        <v>2</v>
      </c>
      <c r="R91" s="16">
        <v>96</v>
      </c>
      <c r="S91" s="16">
        <v>426</v>
      </c>
      <c r="T91" s="86" t="s">
        <v>42</v>
      </c>
      <c r="U91" s="15">
        <v>66</v>
      </c>
      <c r="V91" s="16">
        <v>5</v>
      </c>
      <c r="W91" s="16">
        <v>1</v>
      </c>
      <c r="X91" s="16">
        <v>48</v>
      </c>
      <c r="Y91" s="16">
        <v>213</v>
      </c>
      <c r="Z91" s="16">
        <v>2</v>
      </c>
      <c r="AA91" s="16">
        <v>96</v>
      </c>
      <c r="AB91" s="16">
        <v>426</v>
      </c>
      <c r="AC91" s="86" t="s">
        <v>42</v>
      </c>
      <c r="AD91" s="16">
        <v>66</v>
      </c>
      <c r="AE91" s="16">
        <v>5</v>
      </c>
      <c r="AF91" s="16">
        <v>1</v>
      </c>
      <c r="AG91" s="16">
        <v>48</v>
      </c>
      <c r="AH91" s="16">
        <v>213</v>
      </c>
      <c r="AI91" s="16">
        <v>2</v>
      </c>
      <c r="AJ91" s="16">
        <v>96</v>
      </c>
      <c r="AK91" s="16">
        <v>426</v>
      </c>
      <c r="AL91" s="86" t="s">
        <v>42</v>
      </c>
      <c r="AM91" s="16">
        <v>66</v>
      </c>
      <c r="AN91" s="16">
        <v>5</v>
      </c>
      <c r="AO91" s="16">
        <v>1</v>
      </c>
      <c r="AP91" s="16">
        <v>48</v>
      </c>
      <c r="AQ91" s="16">
        <v>213</v>
      </c>
      <c r="AR91" s="16">
        <v>2</v>
      </c>
      <c r="AS91" s="16">
        <v>96</v>
      </c>
      <c r="AT91" s="16">
        <v>426</v>
      </c>
      <c r="AU91" s="86" t="s">
        <v>42</v>
      </c>
      <c r="AV91" s="16">
        <v>66</v>
      </c>
      <c r="AW91" s="16">
        <v>5</v>
      </c>
      <c r="AX91" s="16">
        <v>1</v>
      </c>
      <c r="AY91" s="16">
        <v>48</v>
      </c>
      <c r="AZ91" s="16">
        <v>213</v>
      </c>
      <c r="BA91" s="16">
        <v>2</v>
      </c>
      <c r="BB91" s="16">
        <v>96</v>
      </c>
      <c r="BC91" s="16">
        <v>426</v>
      </c>
      <c r="BD91" s="86" t="s">
        <v>42</v>
      </c>
      <c r="BE91" s="172">
        <v>66</v>
      </c>
      <c r="BF91" s="173">
        <v>5</v>
      </c>
      <c r="BG91" s="173">
        <v>1</v>
      </c>
      <c r="BH91" s="173">
        <v>48</v>
      </c>
      <c r="BI91" s="173">
        <v>213</v>
      </c>
      <c r="BJ91" s="173">
        <v>2</v>
      </c>
      <c r="BK91" s="173">
        <v>96</v>
      </c>
      <c r="BL91" s="173">
        <v>426</v>
      </c>
      <c r="BM91" s="174" t="s">
        <v>42</v>
      </c>
      <c r="BN91" s="172">
        <v>66</v>
      </c>
      <c r="BO91" s="173">
        <v>5</v>
      </c>
      <c r="BP91" s="173">
        <v>1</v>
      </c>
      <c r="BQ91" s="173">
        <v>48</v>
      </c>
      <c r="BR91" s="173">
        <v>213</v>
      </c>
      <c r="BS91" s="173">
        <v>2</v>
      </c>
      <c r="BT91" s="173">
        <v>96</v>
      </c>
      <c r="BU91" s="173">
        <v>426</v>
      </c>
      <c r="BV91" s="174" t="s">
        <v>42</v>
      </c>
      <c r="BW91" s="85">
        <v>66</v>
      </c>
      <c r="BX91" s="15">
        <v>5</v>
      </c>
      <c r="BY91" s="15">
        <v>1</v>
      </c>
      <c r="BZ91" s="16">
        <v>48</v>
      </c>
      <c r="CA91" s="16">
        <v>213</v>
      </c>
      <c r="CB91" s="16">
        <v>2</v>
      </c>
      <c r="CC91" s="16">
        <v>96</v>
      </c>
      <c r="CD91" s="16">
        <v>426</v>
      </c>
      <c r="CE91" s="86" t="s">
        <v>42</v>
      </c>
      <c r="CF91" s="85">
        <v>66</v>
      </c>
      <c r="CG91" s="15">
        <v>5</v>
      </c>
      <c r="CH91" s="15">
        <v>1</v>
      </c>
      <c r="CI91" s="16">
        <v>48</v>
      </c>
      <c r="CJ91" s="16">
        <v>213</v>
      </c>
      <c r="CK91" s="16">
        <v>2</v>
      </c>
      <c r="CL91" s="16">
        <v>96</v>
      </c>
      <c r="CM91" s="16">
        <v>426</v>
      </c>
      <c r="CN91" s="86" t="s">
        <v>42</v>
      </c>
      <c r="CO91" s="85">
        <v>60</v>
      </c>
      <c r="CP91" s="15">
        <v>5</v>
      </c>
      <c r="CQ91" s="15">
        <v>1</v>
      </c>
      <c r="CR91" s="16">
        <v>48</v>
      </c>
      <c r="CS91" s="16">
        <v>213</v>
      </c>
      <c r="CT91" s="16">
        <v>2</v>
      </c>
      <c r="CU91" s="16">
        <f>CR91*$CK91</f>
        <v>96</v>
      </c>
      <c r="CV91" s="16">
        <f>CS91*$CK91</f>
        <v>426</v>
      </c>
      <c r="CW91" s="86" t="s">
        <v>42</v>
      </c>
      <c r="CX91" s="85">
        <v>60</v>
      </c>
      <c r="CY91" s="15">
        <v>5</v>
      </c>
      <c r="CZ91" s="15">
        <v>1</v>
      </c>
      <c r="DA91" s="16">
        <v>48</v>
      </c>
      <c r="DB91" s="16">
        <v>213</v>
      </c>
      <c r="DC91" s="16">
        <v>2</v>
      </c>
      <c r="DD91" s="16">
        <f>DA91*$CK91</f>
        <v>96</v>
      </c>
      <c r="DE91" s="16">
        <f>DB91*$CK91</f>
        <v>426</v>
      </c>
      <c r="DF91" s="86" t="s">
        <v>42</v>
      </c>
      <c r="DG91" s="85">
        <v>52</v>
      </c>
      <c r="DH91" s="15">
        <v>5</v>
      </c>
      <c r="DI91" s="15">
        <v>1</v>
      </c>
      <c r="DJ91" s="16">
        <v>48</v>
      </c>
      <c r="DK91" s="16">
        <v>213</v>
      </c>
      <c r="DL91" s="16">
        <v>2</v>
      </c>
      <c r="DM91" s="16">
        <v>96</v>
      </c>
      <c r="DN91" s="16">
        <v>426</v>
      </c>
      <c r="DO91" s="86" t="s">
        <v>42</v>
      </c>
    </row>
    <row r="92" spans="2:119" ht="15.75" thickBot="1" x14ac:dyDescent="0.3">
      <c r="B92" s="186" t="s">
        <v>292</v>
      </c>
      <c r="C92" s="85">
        <v>72</v>
      </c>
      <c r="D92" s="15">
        <v>7</v>
      </c>
      <c r="E92" s="15">
        <v>1</v>
      </c>
      <c r="F92" s="16">
        <v>78</v>
      </c>
      <c r="G92" s="16">
        <v>304</v>
      </c>
      <c r="H92" s="16" t="s">
        <v>12</v>
      </c>
      <c r="I92" s="16" t="s">
        <v>12</v>
      </c>
      <c r="J92" s="16" t="s">
        <v>12</v>
      </c>
      <c r="K92" s="86" t="s">
        <v>158</v>
      </c>
      <c r="L92" s="15">
        <v>72</v>
      </c>
      <c r="M92" s="16">
        <v>7</v>
      </c>
      <c r="N92" s="16">
        <v>1</v>
      </c>
      <c r="O92" s="16">
        <v>78</v>
      </c>
      <c r="P92" s="16">
        <v>304</v>
      </c>
      <c r="Q92" s="16" t="s">
        <v>12</v>
      </c>
      <c r="R92" s="16" t="s">
        <v>12</v>
      </c>
      <c r="S92" s="16" t="s">
        <v>12</v>
      </c>
      <c r="T92" s="86" t="s">
        <v>158</v>
      </c>
      <c r="U92" s="15">
        <v>63</v>
      </c>
      <c r="V92" s="16">
        <v>7</v>
      </c>
      <c r="W92" s="16">
        <v>1</v>
      </c>
      <c r="X92" s="16">
        <v>78</v>
      </c>
      <c r="Y92" s="16">
        <v>304</v>
      </c>
      <c r="Z92" s="16" t="s">
        <v>12</v>
      </c>
      <c r="AA92" s="16" t="s">
        <v>12</v>
      </c>
      <c r="AB92" s="16" t="s">
        <v>12</v>
      </c>
      <c r="AC92" s="86" t="s">
        <v>158</v>
      </c>
      <c r="AD92" s="16">
        <v>63</v>
      </c>
      <c r="AE92" s="16">
        <v>7</v>
      </c>
      <c r="AF92" s="16">
        <v>1</v>
      </c>
      <c r="AG92" s="16">
        <v>78</v>
      </c>
      <c r="AH92" s="16">
        <v>304</v>
      </c>
      <c r="AI92" s="16" t="s">
        <v>12</v>
      </c>
      <c r="AJ92" s="16" t="s">
        <v>12</v>
      </c>
      <c r="AK92" s="16" t="s">
        <v>12</v>
      </c>
      <c r="AL92" s="86" t="s">
        <v>158</v>
      </c>
      <c r="AM92" s="16">
        <v>63</v>
      </c>
      <c r="AN92" s="16">
        <v>7</v>
      </c>
      <c r="AO92" s="16">
        <v>1</v>
      </c>
      <c r="AP92" s="16">
        <v>78</v>
      </c>
      <c r="AQ92" s="16">
        <v>304</v>
      </c>
      <c r="AR92" s="16" t="s">
        <v>12</v>
      </c>
      <c r="AS92" s="16" t="s">
        <v>12</v>
      </c>
      <c r="AT92" s="16" t="s">
        <v>12</v>
      </c>
      <c r="AU92" s="86" t="s">
        <v>158</v>
      </c>
      <c r="AV92" s="16">
        <v>63</v>
      </c>
      <c r="AW92" s="16">
        <v>7</v>
      </c>
      <c r="AX92" s="16">
        <v>1</v>
      </c>
      <c r="AY92" s="16">
        <v>78</v>
      </c>
      <c r="AZ92" s="16">
        <v>304</v>
      </c>
      <c r="BA92" s="16" t="s">
        <v>12</v>
      </c>
      <c r="BB92" s="16" t="s">
        <v>12</v>
      </c>
      <c r="BC92" s="16" t="s">
        <v>12</v>
      </c>
      <c r="BD92" s="86" t="s">
        <v>158</v>
      </c>
      <c r="BE92" s="175">
        <v>63</v>
      </c>
      <c r="BF92" s="173">
        <v>7</v>
      </c>
      <c r="BG92" s="173">
        <v>1</v>
      </c>
      <c r="BH92" s="173">
        <v>78</v>
      </c>
      <c r="BI92" s="173">
        <v>304</v>
      </c>
      <c r="BJ92" s="173" t="s">
        <v>12</v>
      </c>
      <c r="BK92" s="173" t="s">
        <v>12</v>
      </c>
      <c r="BL92" s="173" t="s">
        <v>12</v>
      </c>
      <c r="BM92" s="174" t="s">
        <v>158</v>
      </c>
      <c r="BN92" s="175">
        <v>63</v>
      </c>
      <c r="BO92" s="173">
        <v>7</v>
      </c>
      <c r="BP92" s="173">
        <v>1</v>
      </c>
      <c r="BQ92" s="173">
        <v>78</v>
      </c>
      <c r="BR92" s="173">
        <v>304</v>
      </c>
      <c r="BS92" s="173" t="s">
        <v>12</v>
      </c>
      <c r="BT92" s="173" t="s">
        <v>12</v>
      </c>
      <c r="BU92" s="173" t="s">
        <v>12</v>
      </c>
      <c r="BV92" s="174" t="s">
        <v>158</v>
      </c>
      <c r="BW92" s="85">
        <v>46</v>
      </c>
      <c r="BX92" s="15">
        <v>7</v>
      </c>
      <c r="BY92" s="15">
        <v>1</v>
      </c>
      <c r="BZ92" s="16">
        <v>78</v>
      </c>
      <c r="CA92" s="16">
        <v>304</v>
      </c>
      <c r="CB92" s="16" t="s">
        <v>12</v>
      </c>
      <c r="CC92" s="16" t="s">
        <v>12</v>
      </c>
      <c r="CD92" s="16" t="s">
        <v>12</v>
      </c>
      <c r="CE92" s="86" t="s">
        <v>158</v>
      </c>
      <c r="CF92" s="85">
        <v>46</v>
      </c>
      <c r="CG92" s="15">
        <v>7</v>
      </c>
      <c r="CH92" s="15">
        <v>1</v>
      </c>
      <c r="CI92" s="16">
        <v>78</v>
      </c>
      <c r="CJ92" s="16">
        <v>304</v>
      </c>
      <c r="CK92" s="16" t="s">
        <v>12</v>
      </c>
      <c r="CL92" s="16" t="s">
        <v>12</v>
      </c>
      <c r="CM92" s="16" t="s">
        <v>12</v>
      </c>
      <c r="CN92" s="86" t="s">
        <v>158</v>
      </c>
      <c r="CO92" s="85">
        <v>46</v>
      </c>
      <c r="CP92" s="15">
        <v>7</v>
      </c>
      <c r="CQ92" s="15">
        <v>1</v>
      </c>
      <c r="CR92" s="16">
        <v>78</v>
      </c>
      <c r="CS92" s="16">
        <v>304</v>
      </c>
      <c r="CT92" s="16" t="s">
        <v>12</v>
      </c>
      <c r="CU92" s="16" t="s">
        <v>12</v>
      </c>
      <c r="CV92" s="16" t="s">
        <v>12</v>
      </c>
      <c r="CW92" s="86" t="s">
        <v>158</v>
      </c>
      <c r="CX92" s="85">
        <v>21</v>
      </c>
      <c r="CY92" s="15">
        <v>7</v>
      </c>
      <c r="CZ92" s="15">
        <v>1</v>
      </c>
      <c r="DA92" s="16">
        <v>78</v>
      </c>
      <c r="DB92" s="16">
        <v>304</v>
      </c>
      <c r="DC92" s="16" t="s">
        <v>12</v>
      </c>
      <c r="DD92" s="16" t="s">
        <v>12</v>
      </c>
      <c r="DE92" s="16" t="s">
        <v>12</v>
      </c>
      <c r="DF92" s="86" t="s">
        <v>163</v>
      </c>
      <c r="DG92" s="85">
        <v>21</v>
      </c>
      <c r="DH92" s="15">
        <v>7</v>
      </c>
      <c r="DI92" s="15">
        <v>1</v>
      </c>
      <c r="DJ92" s="16">
        <v>78</v>
      </c>
      <c r="DK92" s="16">
        <v>304</v>
      </c>
      <c r="DL92" s="16" t="s">
        <v>12</v>
      </c>
      <c r="DM92" s="16" t="s">
        <v>12</v>
      </c>
      <c r="DN92" s="16" t="s">
        <v>12</v>
      </c>
      <c r="DO92" s="86" t="s">
        <v>163</v>
      </c>
    </row>
    <row r="93" spans="2:119" ht="15.75" thickBot="1" x14ac:dyDescent="0.3">
      <c r="B93" s="186" t="s">
        <v>202</v>
      </c>
      <c r="C93" s="85" t="s">
        <v>89</v>
      </c>
      <c r="D93" s="15" t="s">
        <v>89</v>
      </c>
      <c r="E93" s="15" t="s">
        <v>89</v>
      </c>
      <c r="F93" s="16" t="s">
        <v>89</v>
      </c>
      <c r="G93" s="16" t="s">
        <v>89</v>
      </c>
      <c r="H93" s="16" t="s">
        <v>89</v>
      </c>
      <c r="I93" s="16" t="s">
        <v>89</v>
      </c>
      <c r="J93" s="16" t="s">
        <v>89</v>
      </c>
      <c r="K93" s="86" t="s">
        <v>89</v>
      </c>
      <c r="L93" s="15" t="s">
        <v>89</v>
      </c>
      <c r="M93" s="16" t="s">
        <v>89</v>
      </c>
      <c r="N93" s="16" t="s">
        <v>89</v>
      </c>
      <c r="O93" s="16" t="s">
        <v>89</v>
      </c>
      <c r="P93" s="16" t="s">
        <v>89</v>
      </c>
      <c r="Q93" s="16" t="s">
        <v>89</v>
      </c>
      <c r="R93" s="16" t="s">
        <v>89</v>
      </c>
      <c r="S93" s="16" t="s">
        <v>89</v>
      </c>
      <c r="T93" s="86" t="s">
        <v>89</v>
      </c>
      <c r="U93" s="15" t="s">
        <v>89</v>
      </c>
      <c r="V93" s="16" t="s">
        <v>89</v>
      </c>
      <c r="W93" s="16" t="s">
        <v>89</v>
      </c>
      <c r="X93" s="16" t="s">
        <v>89</v>
      </c>
      <c r="Y93" s="16" t="s">
        <v>89</v>
      </c>
      <c r="Z93" s="16" t="s">
        <v>89</v>
      </c>
      <c r="AA93" s="16" t="s">
        <v>89</v>
      </c>
      <c r="AB93" s="16" t="s">
        <v>89</v>
      </c>
      <c r="AC93" s="86" t="s">
        <v>89</v>
      </c>
      <c r="AD93" s="16" t="s">
        <v>89</v>
      </c>
      <c r="AE93" s="16" t="s">
        <v>89</v>
      </c>
      <c r="AF93" s="16" t="s">
        <v>89</v>
      </c>
      <c r="AG93" s="16" t="s">
        <v>89</v>
      </c>
      <c r="AH93" s="16" t="s">
        <v>89</v>
      </c>
      <c r="AI93" s="16" t="s">
        <v>89</v>
      </c>
      <c r="AJ93" s="16" t="s">
        <v>89</v>
      </c>
      <c r="AK93" s="16" t="s">
        <v>89</v>
      </c>
      <c r="AL93" s="86" t="s">
        <v>89</v>
      </c>
      <c r="AM93" s="16" t="s">
        <v>89</v>
      </c>
      <c r="AN93" s="16" t="s">
        <v>89</v>
      </c>
      <c r="AO93" s="16" t="s">
        <v>89</v>
      </c>
      <c r="AP93" s="16" t="s">
        <v>89</v>
      </c>
      <c r="AQ93" s="16" t="s">
        <v>89</v>
      </c>
      <c r="AR93" s="16" t="s">
        <v>89</v>
      </c>
      <c r="AS93" s="16" t="s">
        <v>89</v>
      </c>
      <c r="AT93" s="16" t="s">
        <v>89</v>
      </c>
      <c r="AU93" s="86" t="s">
        <v>89</v>
      </c>
      <c r="AV93" s="16">
        <v>15</v>
      </c>
      <c r="AW93" s="16">
        <v>5</v>
      </c>
      <c r="AX93" s="16">
        <v>1</v>
      </c>
      <c r="AY93" s="16">
        <v>80</v>
      </c>
      <c r="AZ93" s="16">
        <v>242</v>
      </c>
      <c r="BA93" s="16" t="s">
        <v>12</v>
      </c>
      <c r="BB93" s="16" t="s">
        <v>12</v>
      </c>
      <c r="BC93" s="16" t="s">
        <v>12</v>
      </c>
      <c r="BD93" s="86" t="s">
        <v>43</v>
      </c>
      <c r="BE93" s="85">
        <v>15</v>
      </c>
      <c r="BF93" s="15">
        <v>5</v>
      </c>
      <c r="BG93" s="15">
        <v>1</v>
      </c>
      <c r="BH93" s="16">
        <v>80</v>
      </c>
      <c r="BI93" s="16">
        <v>242</v>
      </c>
      <c r="BJ93" s="16" t="s">
        <v>12</v>
      </c>
      <c r="BK93" s="16" t="s">
        <v>12</v>
      </c>
      <c r="BL93" s="16" t="s">
        <v>12</v>
      </c>
      <c r="BM93" s="86" t="s">
        <v>43</v>
      </c>
      <c r="BN93" s="85">
        <v>15</v>
      </c>
      <c r="BO93" s="15">
        <v>5</v>
      </c>
      <c r="BP93" s="15">
        <v>1</v>
      </c>
      <c r="BQ93" s="16">
        <v>80</v>
      </c>
      <c r="BR93" s="16">
        <v>242</v>
      </c>
      <c r="BS93" s="16">
        <v>2</v>
      </c>
      <c r="BT93" s="16">
        <v>160</v>
      </c>
      <c r="BU93" s="16">
        <v>484</v>
      </c>
      <c r="BV93" s="86" t="s">
        <v>43</v>
      </c>
      <c r="BW93" s="85">
        <v>15</v>
      </c>
      <c r="BX93" s="15">
        <v>5</v>
      </c>
      <c r="BY93" s="15">
        <v>1</v>
      </c>
      <c r="BZ93" s="16">
        <v>80</v>
      </c>
      <c r="CA93" s="16">
        <v>242</v>
      </c>
      <c r="CB93" s="16">
        <v>2</v>
      </c>
      <c r="CC93" s="16">
        <v>160</v>
      </c>
      <c r="CD93" s="16">
        <v>484</v>
      </c>
      <c r="CE93" s="86" t="s">
        <v>43</v>
      </c>
      <c r="CF93" s="85">
        <v>15</v>
      </c>
      <c r="CG93" s="15">
        <v>5</v>
      </c>
      <c r="CH93" s="15">
        <v>1</v>
      </c>
      <c r="CI93" s="16">
        <v>80</v>
      </c>
      <c r="CJ93" s="16">
        <v>242</v>
      </c>
      <c r="CK93" s="16">
        <v>2</v>
      </c>
      <c r="CL93" s="16">
        <v>160</v>
      </c>
      <c r="CM93" s="16">
        <v>484</v>
      </c>
      <c r="CN93" s="86" t="s">
        <v>43</v>
      </c>
      <c r="CO93" s="85">
        <v>15</v>
      </c>
      <c r="CP93" s="15">
        <v>5</v>
      </c>
      <c r="CQ93" s="15">
        <v>1</v>
      </c>
      <c r="CR93" s="16">
        <v>80</v>
      </c>
      <c r="CS93" s="16">
        <v>242</v>
      </c>
      <c r="CT93" s="16">
        <v>2</v>
      </c>
      <c r="CU93" s="16">
        <f>CR93*$CK93</f>
        <v>160</v>
      </c>
      <c r="CV93" s="16">
        <f>CS93*$CK93</f>
        <v>484</v>
      </c>
      <c r="CW93" s="86" t="s">
        <v>43</v>
      </c>
      <c r="CX93" s="85">
        <v>15</v>
      </c>
      <c r="CY93" s="15">
        <v>5</v>
      </c>
      <c r="CZ93" s="15">
        <v>1</v>
      </c>
      <c r="DA93" s="16">
        <v>80</v>
      </c>
      <c r="DB93" s="16">
        <v>242</v>
      </c>
      <c r="DC93" s="16">
        <v>2</v>
      </c>
      <c r="DD93" s="16">
        <f>DA93*$CK93</f>
        <v>160</v>
      </c>
      <c r="DE93" s="16">
        <f>DB93*$CK93</f>
        <v>484</v>
      </c>
      <c r="DF93" s="86" t="s">
        <v>43</v>
      </c>
      <c r="DG93" s="85">
        <v>15</v>
      </c>
      <c r="DH93" s="15">
        <v>5</v>
      </c>
      <c r="DI93" s="15">
        <v>1</v>
      </c>
      <c r="DJ93" s="16">
        <v>80</v>
      </c>
      <c r="DK93" s="16">
        <v>242</v>
      </c>
      <c r="DL93" s="16">
        <v>2</v>
      </c>
      <c r="DM93" s="16">
        <v>160</v>
      </c>
      <c r="DN93" s="16">
        <v>484</v>
      </c>
      <c r="DO93" s="86" t="s">
        <v>43</v>
      </c>
    </row>
    <row r="94" spans="2:119" ht="15.75" thickBot="1" x14ac:dyDescent="0.3">
      <c r="B94" s="186" t="s">
        <v>293</v>
      </c>
      <c r="C94" s="85">
        <v>19</v>
      </c>
      <c r="D94" s="15">
        <v>3</v>
      </c>
      <c r="E94" s="15">
        <v>1</v>
      </c>
      <c r="F94" s="16">
        <v>30</v>
      </c>
      <c r="G94" s="16">
        <v>125</v>
      </c>
      <c r="H94" s="16" t="s">
        <v>12</v>
      </c>
      <c r="I94" s="16" t="s">
        <v>12</v>
      </c>
      <c r="J94" s="16" t="s">
        <v>12</v>
      </c>
      <c r="K94" s="86" t="s">
        <v>147</v>
      </c>
      <c r="L94" s="15">
        <v>19</v>
      </c>
      <c r="M94" s="16">
        <v>3</v>
      </c>
      <c r="N94" s="16">
        <v>1</v>
      </c>
      <c r="O94" s="16">
        <v>30</v>
      </c>
      <c r="P94" s="16">
        <v>125</v>
      </c>
      <c r="Q94" s="16" t="s">
        <v>12</v>
      </c>
      <c r="R94" s="16" t="s">
        <v>12</v>
      </c>
      <c r="S94" s="16" t="s">
        <v>12</v>
      </c>
      <c r="T94" s="86" t="s">
        <v>147</v>
      </c>
      <c r="U94" s="15">
        <v>19</v>
      </c>
      <c r="V94" s="16">
        <v>3</v>
      </c>
      <c r="W94" s="16">
        <v>1</v>
      </c>
      <c r="X94" s="16">
        <v>30</v>
      </c>
      <c r="Y94" s="16">
        <v>125</v>
      </c>
      <c r="Z94" s="16" t="s">
        <v>12</v>
      </c>
      <c r="AA94" s="16" t="s">
        <v>12</v>
      </c>
      <c r="AB94" s="16" t="s">
        <v>12</v>
      </c>
      <c r="AC94" s="86" t="s">
        <v>147</v>
      </c>
      <c r="AD94" s="16">
        <v>19</v>
      </c>
      <c r="AE94" s="16">
        <v>3</v>
      </c>
      <c r="AF94" s="16">
        <v>1</v>
      </c>
      <c r="AG94" s="16">
        <v>30</v>
      </c>
      <c r="AH94" s="16">
        <v>125</v>
      </c>
      <c r="AI94" s="16" t="s">
        <v>12</v>
      </c>
      <c r="AJ94" s="16" t="s">
        <v>12</v>
      </c>
      <c r="AK94" s="16" t="s">
        <v>12</v>
      </c>
      <c r="AL94" s="86" t="s">
        <v>147</v>
      </c>
      <c r="AM94" s="16">
        <v>19</v>
      </c>
      <c r="AN94" s="16">
        <v>3</v>
      </c>
      <c r="AO94" s="16">
        <v>1</v>
      </c>
      <c r="AP94" s="16">
        <v>30</v>
      </c>
      <c r="AQ94" s="16">
        <v>125</v>
      </c>
      <c r="AR94" s="16" t="s">
        <v>12</v>
      </c>
      <c r="AS94" s="16" t="s">
        <v>12</v>
      </c>
      <c r="AT94" s="16" t="s">
        <v>12</v>
      </c>
      <c r="AU94" s="86" t="s">
        <v>147</v>
      </c>
      <c r="AV94" s="16">
        <v>17</v>
      </c>
      <c r="AW94" s="16">
        <v>3</v>
      </c>
      <c r="AX94" s="16">
        <v>1</v>
      </c>
      <c r="AY94" s="16">
        <v>30</v>
      </c>
      <c r="AZ94" s="16">
        <v>125</v>
      </c>
      <c r="BA94" s="16" t="s">
        <v>12</v>
      </c>
      <c r="BB94" s="16" t="s">
        <v>12</v>
      </c>
      <c r="BC94" s="16" t="s">
        <v>12</v>
      </c>
      <c r="BD94" s="86" t="s">
        <v>147</v>
      </c>
      <c r="BE94" s="85">
        <v>17</v>
      </c>
      <c r="BF94" s="15">
        <v>3</v>
      </c>
      <c r="BG94" s="15">
        <v>1</v>
      </c>
      <c r="BH94" s="16">
        <v>30</v>
      </c>
      <c r="BI94" s="16">
        <v>125</v>
      </c>
      <c r="BJ94" s="16" t="s">
        <v>12</v>
      </c>
      <c r="BK94" s="16" t="s">
        <v>12</v>
      </c>
      <c r="BL94" s="16" t="s">
        <v>12</v>
      </c>
      <c r="BM94" s="86" t="s">
        <v>147</v>
      </c>
      <c r="BN94" s="85">
        <v>15</v>
      </c>
      <c r="BO94" s="15">
        <v>3</v>
      </c>
      <c r="BP94" s="15">
        <v>1</v>
      </c>
      <c r="BQ94" s="16">
        <v>30</v>
      </c>
      <c r="BR94" s="16">
        <v>125</v>
      </c>
      <c r="BS94" s="16" t="s">
        <v>12</v>
      </c>
      <c r="BT94" s="16" t="s">
        <v>12</v>
      </c>
      <c r="BU94" s="16" t="s">
        <v>12</v>
      </c>
      <c r="BV94" s="86" t="s">
        <v>147</v>
      </c>
      <c r="BW94" s="85">
        <v>15</v>
      </c>
      <c r="BX94" s="15">
        <v>3</v>
      </c>
      <c r="BY94" s="15">
        <v>1</v>
      </c>
      <c r="BZ94" s="16">
        <v>30</v>
      </c>
      <c r="CA94" s="16">
        <v>125</v>
      </c>
      <c r="CB94" s="16" t="s">
        <v>12</v>
      </c>
      <c r="CC94" s="16" t="s">
        <v>12</v>
      </c>
      <c r="CD94" s="16" t="s">
        <v>12</v>
      </c>
      <c r="CE94" s="86" t="s">
        <v>147</v>
      </c>
      <c r="CF94" s="85">
        <v>15</v>
      </c>
      <c r="CG94" s="15">
        <v>3</v>
      </c>
      <c r="CH94" s="15">
        <v>1</v>
      </c>
      <c r="CI94" s="16">
        <v>30</v>
      </c>
      <c r="CJ94" s="16">
        <v>125</v>
      </c>
      <c r="CK94" s="16" t="s">
        <v>12</v>
      </c>
      <c r="CL94" s="16" t="s">
        <v>12</v>
      </c>
      <c r="CM94" s="16" t="s">
        <v>12</v>
      </c>
      <c r="CN94" s="86" t="s">
        <v>147</v>
      </c>
      <c r="CO94" s="85">
        <v>15</v>
      </c>
      <c r="CP94" s="15">
        <v>3</v>
      </c>
      <c r="CQ94" s="15">
        <v>1</v>
      </c>
      <c r="CR94" s="16">
        <v>30</v>
      </c>
      <c r="CS94" s="16">
        <v>125</v>
      </c>
      <c r="CT94" s="16" t="s">
        <v>12</v>
      </c>
      <c r="CU94" s="16" t="s">
        <v>12</v>
      </c>
      <c r="CV94" s="16" t="s">
        <v>12</v>
      </c>
      <c r="CW94" s="86" t="s">
        <v>147</v>
      </c>
      <c r="CX94" s="85">
        <v>15</v>
      </c>
      <c r="CY94" s="15">
        <v>3</v>
      </c>
      <c r="CZ94" s="15">
        <v>1</v>
      </c>
      <c r="DA94" s="16">
        <v>30</v>
      </c>
      <c r="DB94" s="16">
        <v>125</v>
      </c>
      <c r="DC94" s="16" t="s">
        <v>12</v>
      </c>
      <c r="DD94" s="16" t="s">
        <v>12</v>
      </c>
      <c r="DE94" s="16" t="s">
        <v>12</v>
      </c>
      <c r="DF94" s="86" t="s">
        <v>147</v>
      </c>
      <c r="DG94" s="85" t="s">
        <v>89</v>
      </c>
      <c r="DH94" s="15" t="s">
        <v>89</v>
      </c>
      <c r="DI94" s="15" t="s">
        <v>89</v>
      </c>
      <c r="DJ94" s="16" t="s">
        <v>89</v>
      </c>
      <c r="DK94" s="16" t="s">
        <v>89</v>
      </c>
      <c r="DL94" s="16" t="s">
        <v>89</v>
      </c>
      <c r="DM94" s="16" t="s">
        <v>89</v>
      </c>
      <c r="DN94" s="16" t="s">
        <v>89</v>
      </c>
      <c r="DO94" s="86" t="s">
        <v>89</v>
      </c>
    </row>
    <row r="95" spans="2:119" ht="15.75" thickBot="1" x14ac:dyDescent="0.3">
      <c r="B95" s="186" t="s">
        <v>294</v>
      </c>
      <c r="C95" s="85">
        <v>28</v>
      </c>
      <c r="D95" s="15">
        <v>6</v>
      </c>
      <c r="E95" s="15">
        <v>1</v>
      </c>
      <c r="F95" s="16">
        <v>60</v>
      </c>
      <c r="G95" s="16">
        <v>252</v>
      </c>
      <c r="H95" s="16" t="s">
        <v>12</v>
      </c>
      <c r="I95" s="16" t="s">
        <v>12</v>
      </c>
      <c r="J95" s="16" t="s">
        <v>12</v>
      </c>
      <c r="K95" s="86" t="s">
        <v>174</v>
      </c>
      <c r="L95" s="15">
        <v>28</v>
      </c>
      <c r="M95" s="16">
        <v>6</v>
      </c>
      <c r="N95" s="16">
        <v>1</v>
      </c>
      <c r="O95" s="16">
        <v>60</v>
      </c>
      <c r="P95" s="16">
        <v>252</v>
      </c>
      <c r="Q95" s="16" t="s">
        <v>12</v>
      </c>
      <c r="R95" s="16" t="s">
        <v>12</v>
      </c>
      <c r="S95" s="16" t="s">
        <v>12</v>
      </c>
      <c r="T95" s="86" t="s">
        <v>174</v>
      </c>
      <c r="U95" s="15">
        <v>29</v>
      </c>
      <c r="V95" s="16">
        <v>6</v>
      </c>
      <c r="W95" s="16">
        <v>1</v>
      </c>
      <c r="X95" s="16">
        <v>60</v>
      </c>
      <c r="Y95" s="16">
        <v>252</v>
      </c>
      <c r="Z95" s="16" t="s">
        <v>12</v>
      </c>
      <c r="AA95" s="16" t="s">
        <v>12</v>
      </c>
      <c r="AB95" s="16" t="s">
        <v>12</v>
      </c>
      <c r="AC95" s="86" t="s">
        <v>174</v>
      </c>
      <c r="AD95" s="16">
        <v>29</v>
      </c>
      <c r="AE95" s="16">
        <v>6</v>
      </c>
      <c r="AF95" s="16">
        <v>1</v>
      </c>
      <c r="AG95" s="16">
        <v>60</v>
      </c>
      <c r="AH95" s="16">
        <v>252</v>
      </c>
      <c r="AI95" s="16" t="s">
        <v>12</v>
      </c>
      <c r="AJ95" s="16" t="s">
        <v>12</v>
      </c>
      <c r="AK95" s="16" t="s">
        <v>12</v>
      </c>
      <c r="AL95" s="86" t="s">
        <v>174</v>
      </c>
      <c r="AM95" s="16">
        <v>29</v>
      </c>
      <c r="AN95" s="16">
        <v>6</v>
      </c>
      <c r="AO95" s="16">
        <v>1</v>
      </c>
      <c r="AP95" s="16">
        <v>60</v>
      </c>
      <c r="AQ95" s="16">
        <v>252</v>
      </c>
      <c r="AR95" s="16" t="s">
        <v>12</v>
      </c>
      <c r="AS95" s="16" t="s">
        <v>12</v>
      </c>
      <c r="AT95" s="16" t="s">
        <v>12</v>
      </c>
      <c r="AU95" s="86" t="s">
        <v>174</v>
      </c>
      <c r="AV95" s="16">
        <v>28</v>
      </c>
      <c r="AW95" s="16">
        <v>6</v>
      </c>
      <c r="AX95" s="16">
        <v>1</v>
      </c>
      <c r="AY95" s="16">
        <v>60</v>
      </c>
      <c r="AZ95" s="16">
        <v>252</v>
      </c>
      <c r="BA95" s="16" t="s">
        <v>12</v>
      </c>
      <c r="BB95" s="16" t="s">
        <v>12</v>
      </c>
      <c r="BC95" s="16" t="s">
        <v>12</v>
      </c>
      <c r="BD95" s="86" t="s">
        <v>174</v>
      </c>
      <c r="BE95" s="85">
        <v>28</v>
      </c>
      <c r="BF95" s="15">
        <v>6</v>
      </c>
      <c r="BG95" s="15">
        <v>1</v>
      </c>
      <c r="BH95" s="16">
        <v>60</v>
      </c>
      <c r="BI95" s="16">
        <v>252</v>
      </c>
      <c r="BJ95" s="16" t="s">
        <v>12</v>
      </c>
      <c r="BK95" s="16" t="s">
        <v>12</v>
      </c>
      <c r="BL95" s="16" t="s">
        <v>12</v>
      </c>
      <c r="BM95" s="86" t="s">
        <v>174</v>
      </c>
      <c r="BN95" s="85">
        <v>28</v>
      </c>
      <c r="BO95" s="15">
        <v>6</v>
      </c>
      <c r="BP95" s="15">
        <v>1</v>
      </c>
      <c r="BQ95" s="16">
        <v>60</v>
      </c>
      <c r="BR95" s="16">
        <v>252</v>
      </c>
      <c r="BS95" s="16" t="s">
        <v>12</v>
      </c>
      <c r="BT95" s="16" t="s">
        <v>12</v>
      </c>
      <c r="BU95" s="16" t="s">
        <v>12</v>
      </c>
      <c r="BV95" s="86" t="s">
        <v>174</v>
      </c>
      <c r="BW95" s="85">
        <v>28</v>
      </c>
      <c r="BX95" s="15">
        <v>6</v>
      </c>
      <c r="BY95" s="15">
        <v>1</v>
      </c>
      <c r="BZ95" s="16">
        <v>60</v>
      </c>
      <c r="CA95" s="16">
        <v>252</v>
      </c>
      <c r="CB95" s="16" t="s">
        <v>12</v>
      </c>
      <c r="CC95" s="16" t="s">
        <v>12</v>
      </c>
      <c r="CD95" s="16" t="s">
        <v>12</v>
      </c>
      <c r="CE95" s="86" t="s">
        <v>174</v>
      </c>
      <c r="CF95" s="85">
        <v>28</v>
      </c>
      <c r="CG95" s="15">
        <v>6</v>
      </c>
      <c r="CH95" s="15">
        <v>1</v>
      </c>
      <c r="CI95" s="16">
        <v>60</v>
      </c>
      <c r="CJ95" s="16">
        <v>252</v>
      </c>
      <c r="CK95" s="16" t="s">
        <v>12</v>
      </c>
      <c r="CL95" s="16" t="s">
        <v>12</v>
      </c>
      <c r="CM95" s="16" t="s">
        <v>12</v>
      </c>
      <c r="CN95" s="86" t="s">
        <v>174</v>
      </c>
      <c r="CO95" s="85">
        <v>28</v>
      </c>
      <c r="CP95" s="15">
        <v>6</v>
      </c>
      <c r="CQ95" s="15">
        <v>1</v>
      </c>
      <c r="CR95" s="16">
        <v>60</v>
      </c>
      <c r="CS95" s="16">
        <v>252</v>
      </c>
      <c r="CT95" s="16" t="s">
        <v>12</v>
      </c>
      <c r="CU95" s="16" t="s">
        <v>12</v>
      </c>
      <c r="CV95" s="16" t="s">
        <v>12</v>
      </c>
      <c r="CW95" s="86" t="s">
        <v>164</v>
      </c>
      <c r="CX95" s="85">
        <v>28</v>
      </c>
      <c r="CY95" s="15">
        <v>6</v>
      </c>
      <c r="CZ95" s="15">
        <v>1</v>
      </c>
      <c r="DA95" s="16">
        <v>60</v>
      </c>
      <c r="DB95" s="16">
        <v>252</v>
      </c>
      <c r="DC95" s="16" t="s">
        <v>12</v>
      </c>
      <c r="DD95" s="16" t="s">
        <v>12</v>
      </c>
      <c r="DE95" s="16" t="s">
        <v>12</v>
      </c>
      <c r="DF95" s="86" t="s">
        <v>164</v>
      </c>
      <c r="DG95" s="85" t="s">
        <v>89</v>
      </c>
      <c r="DH95" s="15" t="s">
        <v>89</v>
      </c>
      <c r="DI95" s="15" t="s">
        <v>89</v>
      </c>
      <c r="DJ95" s="16" t="s">
        <v>89</v>
      </c>
      <c r="DK95" s="16" t="s">
        <v>89</v>
      </c>
      <c r="DL95" s="16" t="s">
        <v>89</v>
      </c>
      <c r="DM95" s="16" t="s">
        <v>89</v>
      </c>
      <c r="DN95" s="16" t="s">
        <v>89</v>
      </c>
      <c r="DO95" s="86" t="s">
        <v>89</v>
      </c>
    </row>
    <row r="96" spans="2:119" ht="15.75" thickBot="1" x14ac:dyDescent="0.3">
      <c r="B96" s="186" t="s">
        <v>295</v>
      </c>
      <c r="C96" s="85">
        <v>19</v>
      </c>
      <c r="D96" s="15">
        <v>5</v>
      </c>
      <c r="E96" s="15">
        <v>1</v>
      </c>
      <c r="F96" s="16">
        <v>54</v>
      </c>
      <c r="G96" s="16">
        <v>200</v>
      </c>
      <c r="H96" s="16" t="s">
        <v>12</v>
      </c>
      <c r="I96" s="16" t="s">
        <v>12</v>
      </c>
      <c r="J96" s="16" t="s">
        <v>12</v>
      </c>
      <c r="K96" s="86" t="s">
        <v>148</v>
      </c>
      <c r="L96" s="15">
        <v>19</v>
      </c>
      <c r="M96" s="16">
        <v>5</v>
      </c>
      <c r="N96" s="16">
        <v>1</v>
      </c>
      <c r="O96" s="16">
        <v>54</v>
      </c>
      <c r="P96" s="16">
        <v>200</v>
      </c>
      <c r="Q96" s="16" t="s">
        <v>12</v>
      </c>
      <c r="R96" s="16" t="s">
        <v>12</v>
      </c>
      <c r="S96" s="16" t="s">
        <v>12</v>
      </c>
      <c r="T96" s="86" t="s">
        <v>148</v>
      </c>
      <c r="U96" s="15">
        <v>19</v>
      </c>
      <c r="V96" s="16">
        <v>5</v>
      </c>
      <c r="W96" s="16">
        <v>1</v>
      </c>
      <c r="X96" s="16">
        <v>54</v>
      </c>
      <c r="Y96" s="16">
        <v>200</v>
      </c>
      <c r="Z96" s="16" t="s">
        <v>12</v>
      </c>
      <c r="AA96" s="16" t="s">
        <v>12</v>
      </c>
      <c r="AB96" s="16" t="s">
        <v>12</v>
      </c>
      <c r="AC96" s="86" t="s">
        <v>148</v>
      </c>
      <c r="AD96" s="16">
        <v>19</v>
      </c>
      <c r="AE96" s="16">
        <v>5</v>
      </c>
      <c r="AF96" s="16">
        <v>1</v>
      </c>
      <c r="AG96" s="16">
        <v>54</v>
      </c>
      <c r="AH96" s="16">
        <v>200</v>
      </c>
      <c r="AI96" s="16" t="s">
        <v>12</v>
      </c>
      <c r="AJ96" s="16" t="s">
        <v>12</v>
      </c>
      <c r="AK96" s="16" t="s">
        <v>12</v>
      </c>
      <c r="AL96" s="86" t="s">
        <v>148</v>
      </c>
      <c r="AM96" s="16">
        <v>19</v>
      </c>
      <c r="AN96" s="16">
        <v>5</v>
      </c>
      <c r="AO96" s="16">
        <v>1</v>
      </c>
      <c r="AP96" s="16">
        <v>54</v>
      </c>
      <c r="AQ96" s="16">
        <v>200</v>
      </c>
      <c r="AR96" s="16" t="s">
        <v>12</v>
      </c>
      <c r="AS96" s="16" t="s">
        <v>12</v>
      </c>
      <c r="AT96" s="16" t="s">
        <v>12</v>
      </c>
      <c r="AU96" s="86" t="s">
        <v>148</v>
      </c>
      <c r="AV96" s="16">
        <v>19</v>
      </c>
      <c r="AW96" s="16">
        <v>5</v>
      </c>
      <c r="AX96" s="16">
        <v>1</v>
      </c>
      <c r="AY96" s="16">
        <v>54</v>
      </c>
      <c r="AZ96" s="16">
        <v>200</v>
      </c>
      <c r="BA96" s="16" t="s">
        <v>12</v>
      </c>
      <c r="BB96" s="16" t="s">
        <v>12</v>
      </c>
      <c r="BC96" s="16" t="s">
        <v>12</v>
      </c>
      <c r="BD96" s="86" t="s">
        <v>148</v>
      </c>
      <c r="BE96" s="85">
        <v>19</v>
      </c>
      <c r="BF96" s="15">
        <v>5</v>
      </c>
      <c r="BG96" s="15">
        <v>1</v>
      </c>
      <c r="BH96" s="16">
        <v>54</v>
      </c>
      <c r="BI96" s="16">
        <v>200</v>
      </c>
      <c r="BJ96" s="16" t="s">
        <v>12</v>
      </c>
      <c r="BK96" s="16" t="s">
        <v>12</v>
      </c>
      <c r="BL96" s="16" t="s">
        <v>12</v>
      </c>
      <c r="BM96" s="86" t="s">
        <v>148</v>
      </c>
      <c r="BN96" s="85">
        <v>19</v>
      </c>
      <c r="BO96" s="15">
        <v>5</v>
      </c>
      <c r="BP96" s="15">
        <v>1</v>
      </c>
      <c r="BQ96" s="16">
        <v>54</v>
      </c>
      <c r="BR96" s="16">
        <v>200</v>
      </c>
      <c r="BS96" s="16" t="s">
        <v>12</v>
      </c>
      <c r="BT96" s="16" t="s">
        <v>12</v>
      </c>
      <c r="BU96" s="16" t="s">
        <v>12</v>
      </c>
      <c r="BV96" s="86" t="s">
        <v>148</v>
      </c>
      <c r="BW96" s="85">
        <v>19</v>
      </c>
      <c r="BX96" s="15">
        <v>5</v>
      </c>
      <c r="BY96" s="15">
        <v>1</v>
      </c>
      <c r="BZ96" s="16">
        <v>54</v>
      </c>
      <c r="CA96" s="16">
        <v>200</v>
      </c>
      <c r="CB96" s="16" t="s">
        <v>12</v>
      </c>
      <c r="CC96" s="16" t="s">
        <v>12</v>
      </c>
      <c r="CD96" s="16" t="s">
        <v>12</v>
      </c>
      <c r="CE96" s="86" t="s">
        <v>148</v>
      </c>
      <c r="CF96" s="85">
        <v>19</v>
      </c>
      <c r="CG96" s="15">
        <v>5</v>
      </c>
      <c r="CH96" s="15">
        <v>1</v>
      </c>
      <c r="CI96" s="16">
        <v>54</v>
      </c>
      <c r="CJ96" s="16">
        <v>200</v>
      </c>
      <c r="CK96" s="16" t="s">
        <v>12</v>
      </c>
      <c r="CL96" s="16" t="s">
        <v>12</v>
      </c>
      <c r="CM96" s="16" t="s">
        <v>12</v>
      </c>
      <c r="CN96" s="86" t="s">
        <v>148</v>
      </c>
      <c r="CO96" s="85">
        <v>19</v>
      </c>
      <c r="CP96" s="15">
        <v>5</v>
      </c>
      <c r="CQ96" s="15">
        <v>1</v>
      </c>
      <c r="CR96" s="16">
        <v>54</v>
      </c>
      <c r="CS96" s="16">
        <v>200</v>
      </c>
      <c r="CT96" s="16" t="s">
        <v>12</v>
      </c>
      <c r="CU96" s="16" t="s">
        <v>12</v>
      </c>
      <c r="CV96" s="16" t="s">
        <v>12</v>
      </c>
      <c r="CW96" s="86" t="s">
        <v>148</v>
      </c>
      <c r="CX96" s="85">
        <v>19</v>
      </c>
      <c r="CY96" s="15">
        <v>5</v>
      </c>
      <c r="CZ96" s="15">
        <v>1</v>
      </c>
      <c r="DA96" s="16">
        <v>54</v>
      </c>
      <c r="DB96" s="16">
        <v>200</v>
      </c>
      <c r="DC96" s="16" t="s">
        <v>12</v>
      </c>
      <c r="DD96" s="16" t="s">
        <v>12</v>
      </c>
      <c r="DE96" s="16" t="s">
        <v>12</v>
      </c>
      <c r="DF96" s="86" t="s">
        <v>148</v>
      </c>
      <c r="DG96" s="85" t="s">
        <v>89</v>
      </c>
      <c r="DH96" s="15" t="s">
        <v>89</v>
      </c>
      <c r="DI96" s="15" t="s">
        <v>89</v>
      </c>
      <c r="DJ96" s="16" t="s">
        <v>89</v>
      </c>
      <c r="DK96" s="16" t="s">
        <v>89</v>
      </c>
      <c r="DL96" s="16" t="s">
        <v>89</v>
      </c>
      <c r="DM96" s="16" t="s">
        <v>89</v>
      </c>
      <c r="DN96" s="16" t="s">
        <v>89</v>
      </c>
      <c r="DO96" s="86" t="s">
        <v>89</v>
      </c>
    </row>
    <row r="97" spans="2:119" ht="15.75" thickBot="1" x14ac:dyDescent="0.3">
      <c r="B97" s="186" t="s">
        <v>296</v>
      </c>
      <c r="C97" s="85">
        <v>20</v>
      </c>
      <c r="D97" s="15">
        <v>5</v>
      </c>
      <c r="E97" s="15">
        <v>1</v>
      </c>
      <c r="F97" s="16">
        <v>54</v>
      </c>
      <c r="G97" s="16">
        <v>200</v>
      </c>
      <c r="H97" s="16" t="s">
        <v>12</v>
      </c>
      <c r="I97" s="16" t="s">
        <v>12</v>
      </c>
      <c r="J97" s="16" t="s">
        <v>12</v>
      </c>
      <c r="K97" s="86" t="s">
        <v>175</v>
      </c>
      <c r="L97" s="15">
        <v>20</v>
      </c>
      <c r="M97" s="16">
        <v>5</v>
      </c>
      <c r="N97" s="16">
        <v>1</v>
      </c>
      <c r="O97" s="16">
        <v>54</v>
      </c>
      <c r="P97" s="16">
        <v>200</v>
      </c>
      <c r="Q97" s="16" t="s">
        <v>12</v>
      </c>
      <c r="R97" s="16" t="s">
        <v>12</v>
      </c>
      <c r="S97" s="16" t="s">
        <v>12</v>
      </c>
      <c r="T97" s="86" t="s">
        <v>175</v>
      </c>
      <c r="U97" s="15">
        <v>20</v>
      </c>
      <c r="V97" s="16">
        <v>5</v>
      </c>
      <c r="W97" s="16">
        <v>1</v>
      </c>
      <c r="X97" s="16">
        <v>54</v>
      </c>
      <c r="Y97" s="16">
        <v>200</v>
      </c>
      <c r="Z97" s="16" t="s">
        <v>12</v>
      </c>
      <c r="AA97" s="16" t="s">
        <v>12</v>
      </c>
      <c r="AB97" s="16" t="s">
        <v>12</v>
      </c>
      <c r="AC97" s="86" t="s">
        <v>175</v>
      </c>
      <c r="AD97" s="16">
        <v>20</v>
      </c>
      <c r="AE97" s="16">
        <v>5</v>
      </c>
      <c r="AF97" s="16">
        <v>1</v>
      </c>
      <c r="AG97" s="16">
        <v>54</v>
      </c>
      <c r="AH97" s="16">
        <v>200</v>
      </c>
      <c r="AI97" s="16" t="s">
        <v>12</v>
      </c>
      <c r="AJ97" s="16" t="s">
        <v>12</v>
      </c>
      <c r="AK97" s="16" t="s">
        <v>12</v>
      </c>
      <c r="AL97" s="86" t="s">
        <v>175</v>
      </c>
      <c r="AM97" s="16">
        <v>20</v>
      </c>
      <c r="AN97" s="16">
        <v>5</v>
      </c>
      <c r="AO97" s="16">
        <v>1</v>
      </c>
      <c r="AP97" s="16">
        <v>54</v>
      </c>
      <c r="AQ97" s="16">
        <v>200</v>
      </c>
      <c r="AR97" s="16" t="s">
        <v>12</v>
      </c>
      <c r="AS97" s="16" t="s">
        <v>12</v>
      </c>
      <c r="AT97" s="16" t="s">
        <v>12</v>
      </c>
      <c r="AU97" s="86" t="s">
        <v>175</v>
      </c>
      <c r="AV97" s="16">
        <v>20</v>
      </c>
      <c r="AW97" s="16">
        <v>5</v>
      </c>
      <c r="AX97" s="16">
        <v>1</v>
      </c>
      <c r="AY97" s="16">
        <v>54</v>
      </c>
      <c r="AZ97" s="16">
        <v>200</v>
      </c>
      <c r="BA97" s="16" t="s">
        <v>12</v>
      </c>
      <c r="BB97" s="16" t="s">
        <v>12</v>
      </c>
      <c r="BC97" s="16" t="s">
        <v>12</v>
      </c>
      <c r="BD97" s="86" t="s">
        <v>175</v>
      </c>
      <c r="BE97" s="85">
        <v>20</v>
      </c>
      <c r="BF97" s="15">
        <v>5</v>
      </c>
      <c r="BG97" s="15">
        <v>1</v>
      </c>
      <c r="BH97" s="16">
        <v>54</v>
      </c>
      <c r="BI97" s="16">
        <v>200</v>
      </c>
      <c r="BJ97" s="16" t="s">
        <v>12</v>
      </c>
      <c r="BK97" s="16" t="s">
        <v>12</v>
      </c>
      <c r="BL97" s="16" t="s">
        <v>12</v>
      </c>
      <c r="BM97" s="86" t="s">
        <v>175</v>
      </c>
      <c r="BN97" s="85">
        <v>20</v>
      </c>
      <c r="BO97" s="15">
        <v>5</v>
      </c>
      <c r="BP97" s="15">
        <v>1</v>
      </c>
      <c r="BQ97" s="16">
        <v>54</v>
      </c>
      <c r="BR97" s="16">
        <v>200</v>
      </c>
      <c r="BS97" s="16" t="s">
        <v>12</v>
      </c>
      <c r="BT97" s="16" t="s">
        <v>12</v>
      </c>
      <c r="BU97" s="16" t="s">
        <v>12</v>
      </c>
      <c r="BV97" s="86" t="s">
        <v>175</v>
      </c>
      <c r="BW97" s="85">
        <v>20</v>
      </c>
      <c r="BX97" s="15">
        <v>5</v>
      </c>
      <c r="BY97" s="15">
        <v>1</v>
      </c>
      <c r="BZ97" s="16">
        <v>54</v>
      </c>
      <c r="CA97" s="16">
        <v>200</v>
      </c>
      <c r="CB97" s="16" t="s">
        <v>12</v>
      </c>
      <c r="CC97" s="16" t="s">
        <v>12</v>
      </c>
      <c r="CD97" s="16" t="s">
        <v>12</v>
      </c>
      <c r="CE97" s="86" t="s">
        <v>175</v>
      </c>
      <c r="CF97" s="85">
        <v>20</v>
      </c>
      <c r="CG97" s="15">
        <v>5</v>
      </c>
      <c r="CH97" s="15">
        <v>1</v>
      </c>
      <c r="CI97" s="16">
        <v>54</v>
      </c>
      <c r="CJ97" s="16">
        <v>200</v>
      </c>
      <c r="CK97" s="16" t="s">
        <v>12</v>
      </c>
      <c r="CL97" s="16" t="s">
        <v>12</v>
      </c>
      <c r="CM97" s="16" t="s">
        <v>12</v>
      </c>
      <c r="CN97" s="86" t="s">
        <v>175</v>
      </c>
      <c r="CO97" s="85">
        <v>20</v>
      </c>
      <c r="CP97" s="15">
        <v>5</v>
      </c>
      <c r="CQ97" s="15">
        <v>1</v>
      </c>
      <c r="CR97" s="16">
        <v>54</v>
      </c>
      <c r="CS97" s="16">
        <v>200</v>
      </c>
      <c r="CT97" s="16" t="s">
        <v>12</v>
      </c>
      <c r="CU97" s="16" t="s">
        <v>12</v>
      </c>
      <c r="CV97" s="16" t="s">
        <v>12</v>
      </c>
      <c r="CW97" s="86" t="s">
        <v>165</v>
      </c>
      <c r="CX97" s="85">
        <v>20</v>
      </c>
      <c r="CY97" s="15">
        <v>5</v>
      </c>
      <c r="CZ97" s="15">
        <v>1</v>
      </c>
      <c r="DA97" s="16">
        <v>54</v>
      </c>
      <c r="DB97" s="16">
        <v>200</v>
      </c>
      <c r="DC97" s="16" t="s">
        <v>12</v>
      </c>
      <c r="DD97" s="16" t="s">
        <v>12</v>
      </c>
      <c r="DE97" s="16" t="s">
        <v>12</v>
      </c>
      <c r="DF97" s="86" t="s">
        <v>165</v>
      </c>
      <c r="DG97" s="85" t="s">
        <v>89</v>
      </c>
      <c r="DH97" s="15" t="s">
        <v>89</v>
      </c>
      <c r="DI97" s="15" t="s">
        <v>89</v>
      </c>
      <c r="DJ97" s="16" t="s">
        <v>89</v>
      </c>
      <c r="DK97" s="16" t="s">
        <v>89</v>
      </c>
      <c r="DL97" s="16" t="s">
        <v>89</v>
      </c>
      <c r="DM97" s="16" t="s">
        <v>89</v>
      </c>
      <c r="DN97" s="16" t="s">
        <v>89</v>
      </c>
      <c r="DO97" s="86" t="s">
        <v>89</v>
      </c>
    </row>
    <row r="98" spans="2:119" ht="15.75" thickBot="1" x14ac:dyDescent="0.3">
      <c r="B98" s="186" t="s">
        <v>309</v>
      </c>
      <c r="C98" s="85">
        <v>6</v>
      </c>
      <c r="D98" s="15">
        <v>5</v>
      </c>
      <c r="E98" s="15">
        <v>1</v>
      </c>
      <c r="F98" s="16">
        <v>50</v>
      </c>
      <c r="G98" s="16">
        <v>200</v>
      </c>
      <c r="H98" s="16" t="s">
        <v>12</v>
      </c>
      <c r="I98" s="16" t="s">
        <v>12</v>
      </c>
      <c r="J98" s="16" t="s">
        <v>12</v>
      </c>
      <c r="K98" s="86" t="s">
        <v>41</v>
      </c>
      <c r="L98" s="15" t="s">
        <v>89</v>
      </c>
      <c r="M98" s="16" t="s">
        <v>89</v>
      </c>
      <c r="N98" s="16" t="s">
        <v>89</v>
      </c>
      <c r="O98" s="16" t="s">
        <v>89</v>
      </c>
      <c r="P98" s="16" t="s">
        <v>89</v>
      </c>
      <c r="Q98" s="16" t="s">
        <v>89</v>
      </c>
      <c r="R98" s="16" t="s">
        <v>89</v>
      </c>
      <c r="S98" s="16" t="s">
        <v>89</v>
      </c>
      <c r="T98" s="86" t="s">
        <v>89</v>
      </c>
      <c r="U98" s="15" t="s">
        <v>89</v>
      </c>
      <c r="V98" s="16" t="s">
        <v>89</v>
      </c>
      <c r="W98" s="16" t="s">
        <v>89</v>
      </c>
      <c r="X98" s="16" t="s">
        <v>89</v>
      </c>
      <c r="Y98" s="16" t="s">
        <v>89</v>
      </c>
      <c r="Z98" s="16" t="s">
        <v>89</v>
      </c>
      <c r="AA98" s="16" t="s">
        <v>89</v>
      </c>
      <c r="AB98" s="16" t="s">
        <v>89</v>
      </c>
      <c r="AC98" s="86" t="s">
        <v>89</v>
      </c>
      <c r="AD98" s="15" t="s">
        <v>89</v>
      </c>
      <c r="AE98" s="16" t="s">
        <v>89</v>
      </c>
      <c r="AF98" s="16" t="s">
        <v>89</v>
      </c>
      <c r="AG98" s="16" t="s">
        <v>89</v>
      </c>
      <c r="AH98" s="16" t="s">
        <v>89</v>
      </c>
      <c r="AI98" s="16" t="s">
        <v>89</v>
      </c>
      <c r="AJ98" s="16" t="s">
        <v>89</v>
      </c>
      <c r="AK98" s="16" t="s">
        <v>89</v>
      </c>
      <c r="AL98" s="86" t="s">
        <v>89</v>
      </c>
      <c r="AM98" s="15" t="s">
        <v>89</v>
      </c>
      <c r="AN98" s="16" t="s">
        <v>89</v>
      </c>
      <c r="AO98" s="16" t="s">
        <v>89</v>
      </c>
      <c r="AP98" s="16" t="s">
        <v>89</v>
      </c>
      <c r="AQ98" s="16" t="s">
        <v>89</v>
      </c>
      <c r="AR98" s="16" t="s">
        <v>89</v>
      </c>
      <c r="AS98" s="16" t="s">
        <v>89</v>
      </c>
      <c r="AT98" s="16" t="s">
        <v>89</v>
      </c>
      <c r="AU98" s="86" t="s">
        <v>89</v>
      </c>
      <c r="AV98" s="15" t="s">
        <v>89</v>
      </c>
      <c r="AW98" s="16" t="s">
        <v>89</v>
      </c>
      <c r="AX98" s="16" t="s">
        <v>89</v>
      </c>
      <c r="AY98" s="16" t="s">
        <v>89</v>
      </c>
      <c r="AZ98" s="16" t="s">
        <v>89</v>
      </c>
      <c r="BA98" s="16" t="s">
        <v>89</v>
      </c>
      <c r="BB98" s="16" t="s">
        <v>89</v>
      </c>
      <c r="BC98" s="16" t="s">
        <v>89</v>
      </c>
      <c r="BD98" s="86" t="s">
        <v>89</v>
      </c>
      <c r="BE98" s="15" t="s">
        <v>89</v>
      </c>
      <c r="BF98" s="16" t="s">
        <v>89</v>
      </c>
      <c r="BG98" s="16" t="s">
        <v>89</v>
      </c>
      <c r="BH98" s="16" t="s">
        <v>89</v>
      </c>
      <c r="BI98" s="16" t="s">
        <v>89</v>
      </c>
      <c r="BJ98" s="16" t="s">
        <v>89</v>
      </c>
      <c r="BK98" s="16" t="s">
        <v>89</v>
      </c>
      <c r="BL98" s="16" t="s">
        <v>89</v>
      </c>
      <c r="BM98" s="86" t="s">
        <v>89</v>
      </c>
      <c r="BN98" s="15" t="s">
        <v>89</v>
      </c>
      <c r="BO98" s="16" t="s">
        <v>89</v>
      </c>
      <c r="BP98" s="16" t="s">
        <v>89</v>
      </c>
      <c r="BQ98" s="16" t="s">
        <v>89</v>
      </c>
      <c r="BR98" s="16" t="s">
        <v>89</v>
      </c>
      <c r="BS98" s="16" t="s">
        <v>89</v>
      </c>
      <c r="BT98" s="16" t="s">
        <v>89</v>
      </c>
      <c r="BU98" s="16" t="s">
        <v>89</v>
      </c>
      <c r="BV98" s="86" t="s">
        <v>89</v>
      </c>
      <c r="BW98" s="15" t="s">
        <v>89</v>
      </c>
      <c r="BX98" s="16" t="s">
        <v>89</v>
      </c>
      <c r="BY98" s="16" t="s">
        <v>89</v>
      </c>
      <c r="BZ98" s="16" t="s">
        <v>89</v>
      </c>
      <c r="CA98" s="16" t="s">
        <v>89</v>
      </c>
      <c r="CB98" s="16" t="s">
        <v>89</v>
      </c>
      <c r="CC98" s="16" t="s">
        <v>89</v>
      </c>
      <c r="CD98" s="16" t="s">
        <v>89</v>
      </c>
      <c r="CE98" s="86" t="s">
        <v>89</v>
      </c>
      <c r="CF98" s="15" t="s">
        <v>89</v>
      </c>
      <c r="CG98" s="16" t="s">
        <v>89</v>
      </c>
      <c r="CH98" s="16" t="s">
        <v>89</v>
      </c>
      <c r="CI98" s="16" t="s">
        <v>89</v>
      </c>
      <c r="CJ98" s="16" t="s">
        <v>89</v>
      </c>
      <c r="CK98" s="16" t="s">
        <v>89</v>
      </c>
      <c r="CL98" s="16" t="s">
        <v>89</v>
      </c>
      <c r="CM98" s="16" t="s">
        <v>89</v>
      </c>
      <c r="CN98" s="86" t="s">
        <v>89</v>
      </c>
      <c r="CO98" s="15" t="s">
        <v>89</v>
      </c>
      <c r="CP98" s="16" t="s">
        <v>89</v>
      </c>
      <c r="CQ98" s="16" t="s">
        <v>89</v>
      </c>
      <c r="CR98" s="16" t="s">
        <v>89</v>
      </c>
      <c r="CS98" s="16" t="s">
        <v>89</v>
      </c>
      <c r="CT98" s="16" t="s">
        <v>89</v>
      </c>
      <c r="CU98" s="16" t="s">
        <v>89</v>
      </c>
      <c r="CV98" s="16" t="s">
        <v>89</v>
      </c>
      <c r="CW98" s="86" t="s">
        <v>89</v>
      </c>
      <c r="CX98" s="15" t="s">
        <v>89</v>
      </c>
      <c r="CY98" s="16" t="s">
        <v>89</v>
      </c>
      <c r="CZ98" s="16" t="s">
        <v>89</v>
      </c>
      <c r="DA98" s="16" t="s">
        <v>89</v>
      </c>
      <c r="DB98" s="16" t="s">
        <v>89</v>
      </c>
      <c r="DC98" s="16" t="s">
        <v>89</v>
      </c>
      <c r="DD98" s="16" t="s">
        <v>89</v>
      </c>
      <c r="DE98" s="16" t="s">
        <v>89</v>
      </c>
      <c r="DF98" s="86" t="s">
        <v>89</v>
      </c>
      <c r="DG98" s="15" t="s">
        <v>89</v>
      </c>
      <c r="DH98" s="16" t="s">
        <v>89</v>
      </c>
      <c r="DI98" s="16" t="s">
        <v>89</v>
      </c>
      <c r="DJ98" s="16" t="s">
        <v>89</v>
      </c>
      <c r="DK98" s="16" t="s">
        <v>89</v>
      </c>
      <c r="DL98" s="16" t="s">
        <v>89</v>
      </c>
      <c r="DM98" s="16" t="s">
        <v>89</v>
      </c>
      <c r="DN98" s="16" t="s">
        <v>89</v>
      </c>
      <c r="DO98" s="86" t="s">
        <v>89</v>
      </c>
    </row>
    <row r="99" spans="2:119" ht="15.75" thickBot="1" x14ac:dyDescent="0.3">
      <c r="B99" s="186" t="s">
        <v>297</v>
      </c>
      <c r="C99" s="15">
        <v>22</v>
      </c>
      <c r="D99" s="16">
        <v>7</v>
      </c>
      <c r="E99" s="16">
        <v>1</v>
      </c>
      <c r="F99" s="16">
        <v>73</v>
      </c>
      <c r="G99" s="16">
        <v>314</v>
      </c>
      <c r="H99" s="16" t="s">
        <v>12</v>
      </c>
      <c r="I99" s="16" t="s">
        <v>12</v>
      </c>
      <c r="J99" s="16" t="s">
        <v>12</v>
      </c>
      <c r="K99" s="86" t="s">
        <v>205</v>
      </c>
      <c r="L99" s="15">
        <v>22</v>
      </c>
      <c r="M99" s="16">
        <v>7</v>
      </c>
      <c r="N99" s="16">
        <v>1</v>
      </c>
      <c r="O99" s="16">
        <v>73</v>
      </c>
      <c r="P99" s="16">
        <v>314</v>
      </c>
      <c r="Q99" s="16" t="s">
        <v>12</v>
      </c>
      <c r="R99" s="16" t="s">
        <v>12</v>
      </c>
      <c r="S99" s="16" t="s">
        <v>12</v>
      </c>
      <c r="T99" s="86" t="s">
        <v>205</v>
      </c>
      <c r="U99" s="15">
        <v>22</v>
      </c>
      <c r="V99" s="16">
        <v>7</v>
      </c>
      <c r="W99" s="16">
        <v>1</v>
      </c>
      <c r="X99" s="16">
        <v>73</v>
      </c>
      <c r="Y99" s="16">
        <v>314</v>
      </c>
      <c r="Z99" s="16" t="s">
        <v>12</v>
      </c>
      <c r="AA99" s="16" t="s">
        <v>12</v>
      </c>
      <c r="AB99" s="16" t="s">
        <v>12</v>
      </c>
      <c r="AC99" s="86" t="s">
        <v>205</v>
      </c>
      <c r="AD99" s="16">
        <v>22</v>
      </c>
      <c r="AE99" s="16">
        <v>7</v>
      </c>
      <c r="AF99" s="16">
        <v>1</v>
      </c>
      <c r="AG99" s="16">
        <v>73</v>
      </c>
      <c r="AH99" s="16">
        <v>314</v>
      </c>
      <c r="AI99" s="16" t="s">
        <v>12</v>
      </c>
      <c r="AJ99" s="16" t="s">
        <v>12</v>
      </c>
      <c r="AK99" s="16" t="s">
        <v>12</v>
      </c>
      <c r="AL99" s="86" t="s">
        <v>205</v>
      </c>
      <c r="AM99" s="15" t="s">
        <v>89</v>
      </c>
      <c r="AN99" s="16" t="s">
        <v>89</v>
      </c>
      <c r="AO99" s="16" t="s">
        <v>89</v>
      </c>
      <c r="AP99" s="16" t="s">
        <v>89</v>
      </c>
      <c r="AQ99" s="16" t="s">
        <v>89</v>
      </c>
      <c r="AR99" s="16" t="s">
        <v>89</v>
      </c>
      <c r="AS99" s="16" t="s">
        <v>89</v>
      </c>
      <c r="AT99" s="16" t="s">
        <v>89</v>
      </c>
      <c r="AU99" s="86" t="s">
        <v>89</v>
      </c>
      <c r="AV99" s="15" t="s">
        <v>89</v>
      </c>
      <c r="AW99" s="16" t="s">
        <v>89</v>
      </c>
      <c r="AX99" s="16" t="s">
        <v>89</v>
      </c>
      <c r="AY99" s="16" t="s">
        <v>89</v>
      </c>
      <c r="AZ99" s="16" t="s">
        <v>89</v>
      </c>
      <c r="BA99" s="16" t="s">
        <v>89</v>
      </c>
      <c r="BB99" s="16" t="s">
        <v>89</v>
      </c>
      <c r="BC99" s="16" t="s">
        <v>89</v>
      </c>
      <c r="BD99" s="86" t="s">
        <v>89</v>
      </c>
      <c r="BE99" s="15" t="s">
        <v>89</v>
      </c>
      <c r="BF99" s="16" t="s">
        <v>89</v>
      </c>
      <c r="BG99" s="16" t="s">
        <v>89</v>
      </c>
      <c r="BH99" s="16" t="s">
        <v>89</v>
      </c>
      <c r="BI99" s="16" t="s">
        <v>89</v>
      </c>
      <c r="BJ99" s="16" t="s">
        <v>89</v>
      </c>
      <c r="BK99" s="16" t="s">
        <v>89</v>
      </c>
      <c r="BL99" s="16" t="s">
        <v>89</v>
      </c>
      <c r="BM99" s="86" t="s">
        <v>89</v>
      </c>
      <c r="BN99" s="85" t="s">
        <v>89</v>
      </c>
      <c r="BO99" s="15" t="s">
        <v>89</v>
      </c>
      <c r="BP99" s="15" t="s">
        <v>89</v>
      </c>
      <c r="BQ99" s="16" t="s">
        <v>89</v>
      </c>
      <c r="BR99" s="16" t="s">
        <v>89</v>
      </c>
      <c r="BS99" s="16" t="s">
        <v>89</v>
      </c>
      <c r="BT99" s="16" t="s">
        <v>89</v>
      </c>
      <c r="BU99" s="16" t="s">
        <v>89</v>
      </c>
      <c r="BV99" s="86" t="s">
        <v>89</v>
      </c>
      <c r="BW99" s="85" t="s">
        <v>89</v>
      </c>
      <c r="BX99" s="15" t="s">
        <v>89</v>
      </c>
      <c r="BY99" s="15" t="s">
        <v>89</v>
      </c>
      <c r="BZ99" s="16" t="s">
        <v>89</v>
      </c>
      <c r="CA99" s="16" t="s">
        <v>89</v>
      </c>
      <c r="CB99" s="16" t="s">
        <v>89</v>
      </c>
      <c r="CC99" s="16" t="s">
        <v>89</v>
      </c>
      <c r="CD99" s="16" t="s">
        <v>89</v>
      </c>
      <c r="CE99" s="86" t="s">
        <v>89</v>
      </c>
      <c r="CF99" s="85" t="s">
        <v>89</v>
      </c>
      <c r="CG99" s="15" t="s">
        <v>89</v>
      </c>
      <c r="CH99" s="15" t="s">
        <v>89</v>
      </c>
      <c r="CI99" s="16" t="s">
        <v>89</v>
      </c>
      <c r="CJ99" s="16" t="s">
        <v>89</v>
      </c>
      <c r="CK99" s="16" t="s">
        <v>89</v>
      </c>
      <c r="CL99" s="16" t="s">
        <v>89</v>
      </c>
      <c r="CM99" s="16" t="s">
        <v>89</v>
      </c>
      <c r="CN99" s="86" t="s">
        <v>89</v>
      </c>
      <c r="CO99" s="85" t="s">
        <v>89</v>
      </c>
      <c r="CP99" s="15" t="s">
        <v>89</v>
      </c>
      <c r="CQ99" s="15" t="s">
        <v>89</v>
      </c>
      <c r="CR99" s="16" t="s">
        <v>89</v>
      </c>
      <c r="CS99" s="16" t="s">
        <v>89</v>
      </c>
      <c r="CT99" s="16" t="s">
        <v>89</v>
      </c>
      <c r="CU99" s="16" t="s">
        <v>89</v>
      </c>
      <c r="CV99" s="16" t="s">
        <v>89</v>
      </c>
      <c r="CW99" s="86" t="s">
        <v>89</v>
      </c>
      <c r="CX99" s="85" t="s">
        <v>89</v>
      </c>
      <c r="CY99" s="15" t="s">
        <v>89</v>
      </c>
      <c r="CZ99" s="15" t="s">
        <v>89</v>
      </c>
      <c r="DA99" s="16" t="s">
        <v>89</v>
      </c>
      <c r="DB99" s="16" t="s">
        <v>89</v>
      </c>
      <c r="DC99" s="16" t="s">
        <v>89</v>
      </c>
      <c r="DD99" s="16" t="s">
        <v>89</v>
      </c>
      <c r="DE99" s="16" t="s">
        <v>89</v>
      </c>
      <c r="DF99" s="86" t="s">
        <v>89</v>
      </c>
      <c r="DG99" s="85" t="s">
        <v>89</v>
      </c>
      <c r="DH99" s="15" t="s">
        <v>89</v>
      </c>
      <c r="DI99" s="15" t="s">
        <v>89</v>
      </c>
      <c r="DJ99" s="16" t="s">
        <v>89</v>
      </c>
      <c r="DK99" s="16" t="s">
        <v>89</v>
      </c>
      <c r="DL99" s="16" t="s">
        <v>89</v>
      </c>
      <c r="DM99" s="16" t="s">
        <v>89</v>
      </c>
      <c r="DN99" s="16" t="s">
        <v>89</v>
      </c>
      <c r="DO99" s="86" t="s">
        <v>89</v>
      </c>
    </row>
    <row r="100" spans="2:119" ht="15.75" thickBot="1" x14ac:dyDescent="0.3">
      <c r="B100" s="186" t="s">
        <v>297</v>
      </c>
      <c r="C100" s="15">
        <v>13</v>
      </c>
      <c r="D100" s="16">
        <v>7</v>
      </c>
      <c r="E100" s="16">
        <v>1</v>
      </c>
      <c r="F100" s="16">
        <v>73</v>
      </c>
      <c r="G100" s="16">
        <v>314</v>
      </c>
      <c r="H100" s="16" t="s">
        <v>12</v>
      </c>
      <c r="I100" s="16" t="s">
        <v>12</v>
      </c>
      <c r="J100" s="16" t="s">
        <v>12</v>
      </c>
      <c r="K100" s="86" t="s">
        <v>289</v>
      </c>
      <c r="L100" s="15">
        <v>13</v>
      </c>
      <c r="M100" s="16">
        <v>7</v>
      </c>
      <c r="N100" s="16">
        <v>1</v>
      </c>
      <c r="O100" s="16">
        <v>73</v>
      </c>
      <c r="P100" s="16">
        <v>314</v>
      </c>
      <c r="Q100" s="16" t="s">
        <v>12</v>
      </c>
      <c r="R100" s="16" t="s">
        <v>12</v>
      </c>
      <c r="S100" s="16" t="s">
        <v>12</v>
      </c>
      <c r="T100" s="86" t="s">
        <v>289</v>
      </c>
      <c r="U100" s="15"/>
      <c r="V100" s="16"/>
      <c r="W100" s="16"/>
      <c r="X100" s="16"/>
      <c r="Y100" s="16"/>
      <c r="Z100" s="16"/>
      <c r="AA100" s="16"/>
      <c r="AB100" s="16"/>
      <c r="AC100" s="86"/>
      <c r="AD100" s="16" t="s">
        <v>89</v>
      </c>
      <c r="AE100" s="16" t="s">
        <v>89</v>
      </c>
      <c r="AF100" s="16" t="s">
        <v>89</v>
      </c>
      <c r="AG100" s="16" t="s">
        <v>89</v>
      </c>
      <c r="AH100" s="16" t="s">
        <v>89</v>
      </c>
      <c r="AI100" s="16" t="s">
        <v>89</v>
      </c>
      <c r="AJ100" s="16" t="s">
        <v>89</v>
      </c>
      <c r="AK100" s="16" t="s">
        <v>89</v>
      </c>
      <c r="AL100" s="86" t="s">
        <v>89</v>
      </c>
      <c r="AM100" s="16" t="s">
        <v>89</v>
      </c>
      <c r="AN100" s="16" t="s">
        <v>89</v>
      </c>
      <c r="AO100" s="16" t="s">
        <v>89</v>
      </c>
      <c r="AP100" s="16" t="s">
        <v>89</v>
      </c>
      <c r="AQ100" s="16" t="s">
        <v>89</v>
      </c>
      <c r="AR100" s="16" t="s">
        <v>89</v>
      </c>
      <c r="AS100" s="16" t="s">
        <v>89</v>
      </c>
      <c r="AT100" s="16" t="s">
        <v>89</v>
      </c>
      <c r="AU100" s="86" t="s">
        <v>89</v>
      </c>
      <c r="AV100" s="16" t="s">
        <v>89</v>
      </c>
      <c r="AW100" s="16" t="s">
        <v>89</v>
      </c>
      <c r="AX100" s="16" t="s">
        <v>89</v>
      </c>
      <c r="AY100" s="16" t="s">
        <v>89</v>
      </c>
      <c r="AZ100" s="16" t="s">
        <v>89</v>
      </c>
      <c r="BA100" s="16" t="s">
        <v>89</v>
      </c>
      <c r="BB100" s="16" t="s">
        <v>89</v>
      </c>
      <c r="BC100" s="16" t="s">
        <v>89</v>
      </c>
      <c r="BD100" s="86" t="s">
        <v>89</v>
      </c>
      <c r="BE100" s="85" t="s">
        <v>89</v>
      </c>
      <c r="BF100" s="15" t="s">
        <v>89</v>
      </c>
      <c r="BG100" s="15" t="s">
        <v>89</v>
      </c>
      <c r="BH100" s="16" t="s">
        <v>89</v>
      </c>
      <c r="BI100" s="16" t="s">
        <v>89</v>
      </c>
      <c r="BJ100" s="16" t="s">
        <v>89</v>
      </c>
      <c r="BK100" s="16" t="s">
        <v>89</v>
      </c>
      <c r="BL100" s="16" t="s">
        <v>89</v>
      </c>
      <c r="BM100" s="86" t="s">
        <v>89</v>
      </c>
      <c r="BN100" s="85" t="s">
        <v>89</v>
      </c>
      <c r="BO100" s="15" t="s">
        <v>89</v>
      </c>
      <c r="BP100" s="15" t="s">
        <v>89</v>
      </c>
      <c r="BQ100" s="16" t="s">
        <v>89</v>
      </c>
      <c r="BR100" s="16" t="s">
        <v>89</v>
      </c>
      <c r="BS100" s="16" t="s">
        <v>89</v>
      </c>
      <c r="BT100" s="16" t="s">
        <v>89</v>
      </c>
      <c r="BU100" s="16" t="s">
        <v>89</v>
      </c>
      <c r="BV100" s="86" t="s">
        <v>89</v>
      </c>
      <c r="BW100" s="85" t="s">
        <v>89</v>
      </c>
      <c r="BX100" s="15" t="s">
        <v>89</v>
      </c>
      <c r="BY100" s="15" t="s">
        <v>89</v>
      </c>
      <c r="BZ100" s="16" t="s">
        <v>89</v>
      </c>
      <c r="CA100" s="16" t="s">
        <v>89</v>
      </c>
      <c r="CB100" s="16" t="s">
        <v>89</v>
      </c>
      <c r="CC100" s="16" t="s">
        <v>89</v>
      </c>
      <c r="CD100" s="16" t="s">
        <v>89</v>
      </c>
      <c r="CE100" s="86" t="s">
        <v>89</v>
      </c>
      <c r="CF100" s="85" t="s">
        <v>89</v>
      </c>
      <c r="CG100" s="15" t="s">
        <v>89</v>
      </c>
      <c r="CH100" s="15" t="s">
        <v>89</v>
      </c>
      <c r="CI100" s="16" t="s">
        <v>89</v>
      </c>
      <c r="CJ100" s="16" t="s">
        <v>89</v>
      </c>
      <c r="CK100" s="16" t="s">
        <v>89</v>
      </c>
      <c r="CL100" s="16" t="s">
        <v>89</v>
      </c>
      <c r="CM100" s="16" t="s">
        <v>89</v>
      </c>
      <c r="CN100" s="86" t="s">
        <v>89</v>
      </c>
      <c r="CO100" s="85" t="s">
        <v>89</v>
      </c>
      <c r="CP100" s="15" t="s">
        <v>89</v>
      </c>
      <c r="CQ100" s="15" t="s">
        <v>89</v>
      </c>
      <c r="CR100" s="16" t="s">
        <v>89</v>
      </c>
      <c r="CS100" s="16" t="s">
        <v>89</v>
      </c>
      <c r="CT100" s="16" t="s">
        <v>89</v>
      </c>
      <c r="CU100" s="16" t="s">
        <v>89</v>
      </c>
      <c r="CV100" s="16" t="s">
        <v>89</v>
      </c>
      <c r="CW100" s="86" t="s">
        <v>89</v>
      </c>
      <c r="CX100" s="85" t="s">
        <v>89</v>
      </c>
      <c r="CY100" s="15" t="s">
        <v>89</v>
      </c>
      <c r="CZ100" s="15" t="s">
        <v>89</v>
      </c>
      <c r="DA100" s="16" t="s">
        <v>89</v>
      </c>
      <c r="DB100" s="16" t="s">
        <v>89</v>
      </c>
      <c r="DC100" s="16" t="s">
        <v>89</v>
      </c>
      <c r="DD100" s="16" t="s">
        <v>89</v>
      </c>
      <c r="DE100" s="16" t="s">
        <v>89</v>
      </c>
      <c r="DF100" s="86" t="s">
        <v>89</v>
      </c>
      <c r="DG100" s="85" t="s">
        <v>89</v>
      </c>
      <c r="DH100" s="15" t="s">
        <v>89</v>
      </c>
      <c r="DI100" s="15" t="s">
        <v>89</v>
      </c>
      <c r="DJ100" s="16" t="s">
        <v>89</v>
      </c>
      <c r="DK100" s="16" t="s">
        <v>89</v>
      </c>
      <c r="DL100" s="16" t="s">
        <v>89</v>
      </c>
      <c r="DM100" s="16" t="s">
        <v>89</v>
      </c>
      <c r="DN100" s="16" t="s">
        <v>89</v>
      </c>
      <c r="DO100" s="86" t="s">
        <v>89</v>
      </c>
    </row>
    <row r="101" spans="2:119" ht="15.75" thickBot="1" x14ac:dyDescent="0.3">
      <c r="B101" s="186" t="s">
        <v>275</v>
      </c>
      <c r="C101" s="85" t="s">
        <v>89</v>
      </c>
      <c r="D101" s="15" t="s">
        <v>89</v>
      </c>
      <c r="E101" s="15" t="s">
        <v>89</v>
      </c>
      <c r="F101" s="16">
        <v>86</v>
      </c>
      <c r="G101" s="16">
        <v>242</v>
      </c>
      <c r="H101" s="16">
        <v>2</v>
      </c>
      <c r="I101" s="16">
        <v>172</v>
      </c>
      <c r="J101" s="16">
        <v>484</v>
      </c>
      <c r="K101" s="86" t="s">
        <v>43</v>
      </c>
      <c r="L101" s="15" t="s">
        <v>89</v>
      </c>
      <c r="M101" s="16" t="s">
        <v>89</v>
      </c>
      <c r="N101" s="16" t="s">
        <v>89</v>
      </c>
      <c r="O101" s="16">
        <v>86</v>
      </c>
      <c r="P101" s="16">
        <v>242</v>
      </c>
      <c r="Q101" s="16">
        <v>2</v>
      </c>
      <c r="R101" s="16">
        <v>172</v>
      </c>
      <c r="S101" s="16">
        <v>484</v>
      </c>
      <c r="T101" s="86" t="s">
        <v>43</v>
      </c>
      <c r="U101" s="15">
        <v>13</v>
      </c>
      <c r="V101" s="16">
        <v>5</v>
      </c>
      <c r="W101" s="16">
        <v>1</v>
      </c>
      <c r="X101" s="16">
        <v>86</v>
      </c>
      <c r="Y101" s="16">
        <v>242</v>
      </c>
      <c r="Z101" s="16">
        <v>2</v>
      </c>
      <c r="AA101" s="16">
        <v>172</v>
      </c>
      <c r="AB101" s="16">
        <v>484</v>
      </c>
      <c r="AC101" s="86" t="s">
        <v>43</v>
      </c>
      <c r="AD101" s="16">
        <v>30</v>
      </c>
      <c r="AE101" s="16">
        <v>4</v>
      </c>
      <c r="AF101" s="16">
        <v>1</v>
      </c>
      <c r="AG101" s="16">
        <v>80</v>
      </c>
      <c r="AH101" s="16">
        <v>242</v>
      </c>
      <c r="AI101" s="16" t="s">
        <v>12</v>
      </c>
      <c r="AJ101" s="16" t="s">
        <v>12</v>
      </c>
      <c r="AK101" s="16" t="s">
        <v>12</v>
      </c>
      <c r="AL101" s="86" t="s">
        <v>206</v>
      </c>
      <c r="AM101" s="16">
        <v>30</v>
      </c>
      <c r="AN101" s="16">
        <v>4</v>
      </c>
      <c r="AO101" s="16">
        <v>1</v>
      </c>
      <c r="AP101" s="16">
        <v>80</v>
      </c>
      <c r="AQ101" s="16">
        <v>242</v>
      </c>
      <c r="AR101" s="16" t="s">
        <v>12</v>
      </c>
      <c r="AS101" s="16">
        <v>244</v>
      </c>
      <c r="AT101" s="16">
        <v>245</v>
      </c>
      <c r="AU101" s="86" t="s">
        <v>206</v>
      </c>
      <c r="AV101" s="16">
        <v>30</v>
      </c>
      <c r="AW101" s="16">
        <v>4</v>
      </c>
      <c r="AX101" s="16">
        <v>1</v>
      </c>
      <c r="AY101" s="16">
        <v>95</v>
      </c>
      <c r="AZ101" s="16">
        <v>251</v>
      </c>
      <c r="BA101" s="16" t="s">
        <v>12</v>
      </c>
      <c r="BB101" s="16" t="s">
        <v>12</v>
      </c>
      <c r="BC101" s="16" t="s">
        <v>12</v>
      </c>
      <c r="BD101" s="86" t="s">
        <v>200</v>
      </c>
      <c r="BE101" s="89">
        <v>15</v>
      </c>
      <c r="BF101" s="90">
        <v>4</v>
      </c>
      <c r="BG101" s="90">
        <v>1</v>
      </c>
      <c r="BH101" s="91">
        <v>95</v>
      </c>
      <c r="BI101" s="91">
        <v>251</v>
      </c>
      <c r="BJ101" s="91" t="s">
        <v>12</v>
      </c>
      <c r="BK101" s="91" t="s">
        <v>12</v>
      </c>
      <c r="BL101" s="91" t="s">
        <v>12</v>
      </c>
      <c r="BM101" s="92" t="s">
        <v>201</v>
      </c>
      <c r="BN101" s="15" t="s">
        <v>89</v>
      </c>
      <c r="BO101" s="16" t="s">
        <v>89</v>
      </c>
      <c r="BP101" s="16" t="s">
        <v>89</v>
      </c>
      <c r="BQ101" s="16" t="s">
        <v>89</v>
      </c>
      <c r="BR101" s="16" t="s">
        <v>89</v>
      </c>
      <c r="BS101" s="16" t="s">
        <v>89</v>
      </c>
      <c r="BT101" s="16" t="s">
        <v>89</v>
      </c>
      <c r="BU101" s="16" t="s">
        <v>89</v>
      </c>
      <c r="BV101" s="86" t="s">
        <v>89</v>
      </c>
      <c r="BW101" s="15" t="s">
        <v>89</v>
      </c>
      <c r="BX101" s="16" t="s">
        <v>89</v>
      </c>
      <c r="BY101" s="16" t="s">
        <v>89</v>
      </c>
      <c r="BZ101" s="16" t="s">
        <v>89</v>
      </c>
      <c r="CA101" s="16" t="s">
        <v>89</v>
      </c>
      <c r="CB101" s="16" t="s">
        <v>89</v>
      </c>
      <c r="CC101" s="16" t="s">
        <v>89</v>
      </c>
      <c r="CD101" s="16" t="s">
        <v>89</v>
      </c>
      <c r="CE101" s="86" t="s">
        <v>89</v>
      </c>
      <c r="CF101" s="15" t="s">
        <v>89</v>
      </c>
      <c r="CG101" s="16" t="s">
        <v>89</v>
      </c>
      <c r="CH101" s="16" t="s">
        <v>89</v>
      </c>
      <c r="CI101" s="16" t="s">
        <v>89</v>
      </c>
      <c r="CJ101" s="16" t="s">
        <v>89</v>
      </c>
      <c r="CK101" s="16" t="s">
        <v>89</v>
      </c>
      <c r="CL101" s="16" t="s">
        <v>89</v>
      </c>
      <c r="CM101" s="16" t="s">
        <v>89</v>
      </c>
      <c r="CN101" s="86" t="s">
        <v>89</v>
      </c>
      <c r="CO101" s="15" t="s">
        <v>89</v>
      </c>
      <c r="CP101" s="16" t="s">
        <v>89</v>
      </c>
      <c r="CQ101" s="16" t="s">
        <v>89</v>
      </c>
      <c r="CR101" s="16" t="s">
        <v>89</v>
      </c>
      <c r="CS101" s="16" t="s">
        <v>89</v>
      </c>
      <c r="CT101" s="16" t="s">
        <v>89</v>
      </c>
      <c r="CU101" s="16" t="s">
        <v>89</v>
      </c>
      <c r="CV101" s="16" t="s">
        <v>89</v>
      </c>
      <c r="CW101" s="86" t="s">
        <v>89</v>
      </c>
      <c r="CX101" s="15" t="s">
        <v>89</v>
      </c>
      <c r="CY101" s="16" t="s">
        <v>89</v>
      </c>
      <c r="CZ101" s="16" t="s">
        <v>89</v>
      </c>
      <c r="DA101" s="16" t="s">
        <v>89</v>
      </c>
      <c r="DB101" s="16" t="s">
        <v>89</v>
      </c>
      <c r="DC101" s="16" t="s">
        <v>89</v>
      </c>
      <c r="DD101" s="16" t="s">
        <v>89</v>
      </c>
      <c r="DE101" s="16" t="s">
        <v>89</v>
      </c>
      <c r="DF101" s="86" t="s">
        <v>89</v>
      </c>
      <c r="DG101" s="15" t="s">
        <v>89</v>
      </c>
      <c r="DH101" s="16" t="s">
        <v>89</v>
      </c>
      <c r="DI101" s="16" t="s">
        <v>89</v>
      </c>
      <c r="DJ101" s="16" t="s">
        <v>89</v>
      </c>
      <c r="DK101" s="16" t="s">
        <v>89</v>
      </c>
      <c r="DL101" s="16" t="s">
        <v>89</v>
      </c>
      <c r="DM101" s="16" t="s">
        <v>89</v>
      </c>
      <c r="DN101" s="16" t="s">
        <v>89</v>
      </c>
      <c r="DO101" s="86" t="s">
        <v>89</v>
      </c>
    </row>
    <row r="102" spans="2:119" ht="24.75" customHeight="1" thickBot="1" x14ac:dyDescent="0.3">
      <c r="B102" s="186" t="s">
        <v>203</v>
      </c>
      <c r="C102" s="85">
        <v>77</v>
      </c>
      <c r="D102" s="15">
        <v>4</v>
      </c>
      <c r="E102" s="15">
        <v>1</v>
      </c>
      <c r="F102" s="16">
        <v>95</v>
      </c>
      <c r="G102" s="16">
        <v>251</v>
      </c>
      <c r="H102" s="16">
        <v>2</v>
      </c>
      <c r="I102" s="16">
        <v>190</v>
      </c>
      <c r="J102" s="16">
        <v>502</v>
      </c>
      <c r="K102" s="86" t="s">
        <v>273</v>
      </c>
      <c r="L102" s="15">
        <v>75</v>
      </c>
      <c r="M102" s="16">
        <v>4</v>
      </c>
      <c r="N102" s="16">
        <v>1</v>
      </c>
      <c r="O102" s="16">
        <v>95</v>
      </c>
      <c r="P102" s="16">
        <v>251</v>
      </c>
      <c r="Q102" s="16">
        <v>2</v>
      </c>
      <c r="R102" s="16">
        <v>190</v>
      </c>
      <c r="S102" s="16">
        <v>502</v>
      </c>
      <c r="T102" s="86" t="s">
        <v>273</v>
      </c>
      <c r="U102" s="15">
        <v>45</v>
      </c>
      <c r="V102" s="16">
        <v>4</v>
      </c>
      <c r="W102" s="16">
        <v>1</v>
      </c>
      <c r="X102" s="16">
        <v>95</v>
      </c>
      <c r="Y102" s="16">
        <v>251</v>
      </c>
      <c r="Z102" s="16">
        <v>2</v>
      </c>
      <c r="AA102" s="16">
        <v>190</v>
      </c>
      <c r="AB102" s="16">
        <v>502</v>
      </c>
      <c r="AC102" s="86" t="s">
        <v>273</v>
      </c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2:119" ht="24.75" customHeight="1" x14ac:dyDescent="0.25">
      <c r="B103" s="38" t="s">
        <v>308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38"/>
      <c r="O103" s="20"/>
      <c r="P103" s="20"/>
      <c r="Q103" s="20"/>
      <c r="R103" s="20"/>
      <c r="S103" s="20"/>
      <c r="T103" s="20"/>
      <c r="AK103"/>
    </row>
    <row r="104" spans="2:119" ht="24.75" customHeight="1" x14ac:dyDescent="0.25">
      <c r="B104" s="20"/>
      <c r="N104" s="20"/>
      <c r="O104" s="20"/>
      <c r="P104" s="20"/>
      <c r="Q104" s="20"/>
      <c r="R104" s="20"/>
      <c r="S104" s="20"/>
      <c r="T104" s="20"/>
    </row>
  </sheetData>
  <mergeCells count="186">
    <mergeCell ref="X12:AA12"/>
    <mergeCell ref="CO86:CW86"/>
    <mergeCell ref="CX86:DF86"/>
    <mergeCell ref="DG86:DO86"/>
    <mergeCell ref="L86:T86"/>
    <mergeCell ref="U86:AC86"/>
    <mergeCell ref="AD86:AL86"/>
    <mergeCell ref="AM86:AU86"/>
    <mergeCell ref="AV86:BD86"/>
    <mergeCell ref="BE86:BM86"/>
    <mergeCell ref="BN86:BV86"/>
    <mergeCell ref="BW86:CE86"/>
    <mergeCell ref="CF86:CN86"/>
    <mergeCell ref="BH57:BM57"/>
    <mergeCell ref="CG11:CG12"/>
    <mergeCell ref="DJ11:DL12"/>
    <mergeCell ref="DM11:DQ11"/>
    <mergeCell ref="X57:AC57"/>
    <mergeCell ref="AP57:AU57"/>
    <mergeCell ref="AV57:BA57"/>
    <mergeCell ref="AD57:AI57"/>
    <mergeCell ref="AJ57:AO57"/>
    <mergeCell ref="BL10:BV10"/>
    <mergeCell ref="BL11:BP12"/>
    <mergeCell ref="BQ11:BU11"/>
    <mergeCell ref="BV11:BV12"/>
    <mergeCell ref="BQ12:BR12"/>
    <mergeCell ref="BS12:BU12"/>
    <mergeCell ref="BW10:CG10"/>
    <mergeCell ref="BA10:BK10"/>
    <mergeCell ref="BA11:BE12"/>
    <mergeCell ref="BF11:BJ11"/>
    <mergeCell ref="BK11:BK12"/>
    <mergeCell ref="BF12:BG12"/>
    <mergeCell ref="BH12:BJ12"/>
    <mergeCell ref="DJ10:DR10"/>
    <mergeCell ref="CH10:CQ10"/>
    <mergeCell ref="CH11:CK12"/>
    <mergeCell ref="DI11:DI12"/>
    <mergeCell ref="DS11:DU12"/>
    <mergeCell ref="DV11:DZ11"/>
    <mergeCell ref="EA11:EA12"/>
    <mergeCell ref="DV12:DW12"/>
    <mergeCell ref="CR10:CZ10"/>
    <mergeCell ref="CR11:CT12"/>
    <mergeCell ref="CU11:CY11"/>
    <mergeCell ref="CZ11:CZ12"/>
    <mergeCell ref="CU12:CV12"/>
    <mergeCell ref="CW12:CY12"/>
    <mergeCell ref="DD11:DH11"/>
    <mergeCell ref="DD12:DE12"/>
    <mergeCell ref="DA10:DI10"/>
    <mergeCell ref="CQ11:CQ12"/>
    <mergeCell ref="DF12:DH12"/>
    <mergeCell ref="CL11:CP11"/>
    <mergeCell ref="CL12:CM12"/>
    <mergeCell ref="CN12:CP12"/>
    <mergeCell ref="EK10:ES10"/>
    <mergeCell ref="EK11:EM12"/>
    <mergeCell ref="EN11:ER11"/>
    <mergeCell ref="ES11:ES12"/>
    <mergeCell ref="EN12:EO12"/>
    <mergeCell ref="EP12:ER12"/>
    <mergeCell ref="EJ11:EJ12"/>
    <mergeCell ref="EE12:EF12"/>
    <mergeCell ref="EG12:EI12"/>
    <mergeCell ref="EE11:EI11"/>
    <mergeCell ref="EB10:EJ10"/>
    <mergeCell ref="EB11:ED12"/>
    <mergeCell ref="CI88:CJ88"/>
    <mergeCell ref="DJ87:DN87"/>
    <mergeCell ref="CR87:CV87"/>
    <mergeCell ref="DA87:DE87"/>
    <mergeCell ref="CF87:CH88"/>
    <mergeCell ref="DR11:DR12"/>
    <mergeCell ref="DM12:DN12"/>
    <mergeCell ref="DO12:DQ12"/>
    <mergeCell ref="BB57:BG57"/>
    <mergeCell ref="BW11:CA12"/>
    <mergeCell ref="CB11:CF11"/>
    <mergeCell ref="CB12:CC12"/>
    <mergeCell ref="CD12:CF12"/>
    <mergeCell ref="DO87:DO88"/>
    <mergeCell ref="DF87:DF88"/>
    <mergeCell ref="DA88:DB88"/>
    <mergeCell ref="DG87:DI88"/>
    <mergeCell ref="AV87:AX88"/>
    <mergeCell ref="BD87:BD88"/>
    <mergeCell ref="AY87:BC87"/>
    <mergeCell ref="BE87:BG88"/>
    <mergeCell ref="BH87:BL87"/>
    <mergeCell ref="DS10:EA10"/>
    <mergeCell ref="DX12:DZ12"/>
    <mergeCell ref="DA11:DC12"/>
    <mergeCell ref="DC88:DE88"/>
    <mergeCell ref="CW87:CW88"/>
    <mergeCell ref="BZ57:CE57"/>
    <mergeCell ref="CF57:CK57"/>
    <mergeCell ref="BN57:BS57"/>
    <mergeCell ref="BT57:BY57"/>
    <mergeCell ref="CR88:CS88"/>
    <mergeCell ref="CO87:CQ88"/>
    <mergeCell ref="CN87:CN88"/>
    <mergeCell ref="CI87:CM87"/>
    <mergeCell ref="CK88:CM88"/>
    <mergeCell ref="DJ88:DK88"/>
    <mergeCell ref="DL88:DN88"/>
    <mergeCell ref="CX87:CZ88"/>
    <mergeCell ref="BN87:BP88"/>
    <mergeCell ref="BQ87:BU87"/>
    <mergeCell ref="AD87:AF88"/>
    <mergeCell ref="AG87:AK87"/>
    <mergeCell ref="AL87:AL88"/>
    <mergeCell ref="AG88:AH88"/>
    <mergeCell ref="AI88:AK88"/>
    <mergeCell ref="CT88:CV88"/>
    <mergeCell ref="CB88:CD88"/>
    <mergeCell ref="AP87:AT87"/>
    <mergeCell ref="AP88:AQ88"/>
    <mergeCell ref="AR88:AT88"/>
    <mergeCell ref="BA88:BC88"/>
    <mergeCell ref="BH88:BI88"/>
    <mergeCell ref="BW87:BY88"/>
    <mergeCell ref="BZ87:CD87"/>
    <mergeCell ref="AY88:AZ88"/>
    <mergeCell ref="AM87:AO88"/>
    <mergeCell ref="AU87:AU88"/>
    <mergeCell ref="CE87:CE88"/>
    <mergeCell ref="BZ88:CA88"/>
    <mergeCell ref="BV87:BV88"/>
    <mergeCell ref="BQ88:BR88"/>
    <mergeCell ref="BS88:BU88"/>
    <mergeCell ref="BM87:BM88"/>
    <mergeCell ref="BJ88:BL88"/>
    <mergeCell ref="C87:E88"/>
    <mergeCell ref="F87:J87"/>
    <mergeCell ref="K87:K88"/>
    <mergeCell ref="F88:G88"/>
    <mergeCell ref="H88:J88"/>
    <mergeCell ref="C57:I57"/>
    <mergeCell ref="I79:I82"/>
    <mergeCell ref="U87:W88"/>
    <mergeCell ref="X87:AB87"/>
    <mergeCell ref="C86:K86"/>
    <mergeCell ref="AC87:AC88"/>
    <mergeCell ref="X88:Y88"/>
    <mergeCell ref="Z88:AB88"/>
    <mergeCell ref="L87:N88"/>
    <mergeCell ref="T87:T88"/>
    <mergeCell ref="Q57:W57"/>
    <mergeCell ref="O87:S87"/>
    <mergeCell ref="O88:P88"/>
    <mergeCell ref="Q88:S88"/>
    <mergeCell ref="A33:A34"/>
    <mergeCell ref="A36:A37"/>
    <mergeCell ref="A41:A42"/>
    <mergeCell ref="B41:B42"/>
    <mergeCell ref="A44:B45"/>
    <mergeCell ref="A49:A50"/>
    <mergeCell ref="A51:A52"/>
    <mergeCell ref="B60:B61"/>
    <mergeCell ref="J57:P57"/>
    <mergeCell ref="C10:O10"/>
    <mergeCell ref="C11:G12"/>
    <mergeCell ref="H11:N11"/>
    <mergeCell ref="O11:O12"/>
    <mergeCell ref="H12:J12"/>
    <mergeCell ref="K12:N12"/>
    <mergeCell ref="AZ33:AZ34"/>
    <mergeCell ref="AC10:AO10"/>
    <mergeCell ref="AP10:AZ10"/>
    <mergeCell ref="AH11:AN11"/>
    <mergeCell ref="AO11:AO12"/>
    <mergeCell ref="AP11:AT12"/>
    <mergeCell ref="AU11:AY11"/>
    <mergeCell ref="AZ11:AZ12"/>
    <mergeCell ref="AH12:AJ12"/>
    <mergeCell ref="AK12:AN12"/>
    <mergeCell ref="AU12:AV12"/>
    <mergeCell ref="AW12:AY12"/>
    <mergeCell ref="AC11:AG12"/>
    <mergeCell ref="P10:AB10"/>
    <mergeCell ref="P11:T12"/>
    <mergeCell ref="U11:AA11"/>
    <mergeCell ref="AB11:AB12"/>
    <mergeCell ref="U12:W12"/>
  </mergeCells>
  <phoneticPr fontId="32" type="noConversion"/>
  <pageMargins left="0.70866141732283472" right="0.70866141732283472" top="0.74803149606299213" bottom="0.74803149606299213" header="0.31496062992125984" footer="0.31496062992125984"/>
  <pageSetup paperSize="8" scale="68" orientation="landscape" r:id="rId1"/>
  <ignoredErrors>
    <ignoredError sqref="I77 P77" twoDigitTextYear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>
              <from>
                <xdr:col>1</xdr:col>
                <xdr:colOff>66675</xdr:colOff>
                <xdr:row>0</xdr:row>
                <xdr:rowOff>66675</xdr:rowOff>
              </from>
              <to>
                <xdr:col>1</xdr:col>
                <xdr:colOff>1781175</xdr:colOff>
                <xdr:row>4</xdr:row>
                <xdr:rowOff>28575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5:CH65"/>
  <sheetViews>
    <sheetView showGridLines="0" zoomScale="85" zoomScaleNormal="85" workbookViewId="0">
      <pane xSplit="2" topLeftCell="C1" activePane="topRight" state="frozen"/>
      <selection activeCell="A4" sqref="A4"/>
      <selection pane="topRight" activeCell="B8" sqref="B8:C11"/>
    </sheetView>
  </sheetViews>
  <sheetFormatPr baseColWidth="10" defaultColWidth="11.42578125" defaultRowHeight="15" x14ac:dyDescent="0.25"/>
  <cols>
    <col min="1" max="1" width="1.5703125" customWidth="1"/>
    <col min="2" max="2" width="20.42578125" customWidth="1"/>
    <col min="3" max="3" width="15.5703125" bestFit="1" customWidth="1"/>
    <col min="4" max="4" width="13.42578125" bestFit="1" customWidth="1"/>
    <col min="5" max="5" width="10.5703125" bestFit="1" customWidth="1"/>
    <col min="6" max="6" width="11" bestFit="1" customWidth="1"/>
    <col min="7" max="7" width="13.5703125" customWidth="1"/>
    <col min="8" max="8" width="10.5703125" bestFit="1" customWidth="1"/>
    <col min="9" max="9" width="11" bestFit="1" customWidth="1"/>
    <col min="10" max="10" width="13.42578125" bestFit="1" customWidth="1"/>
    <col min="11" max="11" width="10.5703125" bestFit="1" customWidth="1"/>
    <col min="12" max="12" width="11" bestFit="1" customWidth="1"/>
    <col min="13" max="14" width="10.5703125" bestFit="1" customWidth="1"/>
    <col min="16" max="16" width="12.42578125" bestFit="1" customWidth="1"/>
    <col min="18" max="18" width="14.5703125" customWidth="1"/>
  </cols>
  <sheetData>
    <row r="5" spans="2:15" x14ac:dyDescent="0.25">
      <c r="B5" s="19" t="s">
        <v>159</v>
      </c>
    </row>
    <row r="7" spans="2:15" ht="15.75" thickBot="1" x14ac:dyDescent="0.3">
      <c r="B7" s="1" t="s">
        <v>260</v>
      </c>
    </row>
    <row r="8" spans="2:15" ht="15.75" thickBot="1" x14ac:dyDescent="0.3">
      <c r="B8" s="223"/>
      <c r="C8" s="224">
        <v>2025</v>
      </c>
      <c r="D8" s="224">
        <v>2024</v>
      </c>
      <c r="E8" s="224">
        <v>2023</v>
      </c>
      <c r="F8" s="224">
        <v>2022</v>
      </c>
      <c r="G8" s="225">
        <v>2021</v>
      </c>
    </row>
    <row r="9" spans="2:15" ht="15.75" thickBot="1" x14ac:dyDescent="0.3">
      <c r="B9" s="224" t="s">
        <v>1</v>
      </c>
      <c r="C9" s="226">
        <v>4789</v>
      </c>
      <c r="D9" s="226">
        <v>4883</v>
      </c>
      <c r="E9" s="226">
        <v>4713</v>
      </c>
      <c r="F9" s="226">
        <v>4813</v>
      </c>
      <c r="G9" s="226">
        <v>4834</v>
      </c>
    </row>
    <row r="10" spans="2:15" ht="15.75" thickBot="1" x14ac:dyDescent="0.3">
      <c r="B10" s="227" t="s">
        <v>2</v>
      </c>
      <c r="C10" s="226">
        <v>6022</v>
      </c>
      <c r="D10" s="226">
        <v>5728</v>
      </c>
      <c r="E10" s="226">
        <v>5667</v>
      </c>
      <c r="F10" s="226">
        <v>5694</v>
      </c>
      <c r="G10" s="226">
        <v>5672</v>
      </c>
    </row>
    <row r="11" spans="2:15" ht="15.75" thickBot="1" x14ac:dyDescent="0.3">
      <c r="B11" s="227" t="s">
        <v>261</v>
      </c>
      <c r="C11" s="226">
        <v>10811</v>
      </c>
      <c r="D11" s="226">
        <v>10611</v>
      </c>
      <c r="E11" s="226">
        <v>10380</v>
      </c>
      <c r="F11" s="226">
        <v>10507</v>
      </c>
      <c r="G11" s="226">
        <v>10506</v>
      </c>
    </row>
    <row r="12" spans="2:15" x14ac:dyDescent="0.25">
      <c r="B12" s="2" t="s">
        <v>316</v>
      </c>
    </row>
    <row r="13" spans="2:15" x14ac:dyDescent="0.25">
      <c r="C13" s="19"/>
      <c r="D13" s="19"/>
      <c r="E13" s="19"/>
    </row>
    <row r="14" spans="2:15" ht="15" customHeight="1" x14ac:dyDescent="0.25">
      <c r="B14" s="1"/>
      <c r="H14" s="197"/>
      <c r="O14" s="198"/>
    </row>
    <row r="15" spans="2:15" ht="15" customHeight="1" x14ac:dyDescent="0.25">
      <c r="B15" s="1" t="s">
        <v>257</v>
      </c>
      <c r="H15" s="197"/>
      <c r="O15" s="198"/>
    </row>
    <row r="16" spans="2:15" ht="15" customHeight="1" thickBot="1" x14ac:dyDescent="0.3">
      <c r="B16" s="1"/>
      <c r="O16" s="198"/>
    </row>
    <row r="17" spans="2:86" s="58" customFormat="1" ht="16.5" customHeight="1" thickTop="1" x14ac:dyDescent="0.25">
      <c r="C17" s="316">
        <v>2025</v>
      </c>
      <c r="D17" s="317"/>
      <c r="E17" s="317"/>
      <c r="F17" s="317"/>
      <c r="G17" s="317"/>
      <c r="H17" s="278"/>
      <c r="I17" s="316">
        <v>2024</v>
      </c>
      <c r="J17" s="317"/>
      <c r="K17" s="317"/>
      <c r="L17" s="317"/>
      <c r="M17" s="317"/>
      <c r="N17" s="278"/>
      <c r="O17" s="316">
        <v>2023</v>
      </c>
      <c r="P17" s="317"/>
      <c r="Q17" s="317"/>
      <c r="R17" s="317"/>
      <c r="S17" s="317"/>
      <c r="T17" s="278"/>
      <c r="U17" s="316">
        <v>2022</v>
      </c>
      <c r="V17" s="317"/>
      <c r="W17" s="317"/>
      <c r="X17" s="317"/>
      <c r="Y17" s="317"/>
      <c r="Z17" s="278"/>
      <c r="AA17" s="316">
        <v>2021</v>
      </c>
      <c r="AB17" s="317"/>
      <c r="AC17" s="317"/>
      <c r="AD17" s="317"/>
      <c r="AE17" s="317"/>
      <c r="AF17" s="278"/>
      <c r="AG17" s="316">
        <v>2020</v>
      </c>
      <c r="AH17" s="317"/>
      <c r="AI17" s="317"/>
      <c r="AJ17" s="317"/>
      <c r="AK17" s="317"/>
      <c r="AL17" s="278"/>
      <c r="AM17" s="316">
        <v>2019</v>
      </c>
      <c r="AN17" s="317"/>
      <c r="AO17" s="317"/>
      <c r="AP17" s="330"/>
      <c r="AQ17" s="330"/>
      <c r="AR17" s="331"/>
      <c r="AS17" s="329">
        <v>2018</v>
      </c>
      <c r="AT17" s="330"/>
      <c r="AU17" s="330"/>
      <c r="AV17" s="330"/>
      <c r="AW17" s="330"/>
      <c r="AX17" s="331"/>
      <c r="AY17" s="329">
        <v>2017</v>
      </c>
      <c r="AZ17" s="330"/>
      <c r="BA17" s="330"/>
      <c r="BB17" s="330"/>
      <c r="BC17" s="330"/>
      <c r="BD17" s="331"/>
      <c r="BE17" s="329">
        <v>2016</v>
      </c>
      <c r="BF17" s="330"/>
      <c r="BG17" s="330"/>
      <c r="BH17" s="330"/>
      <c r="BI17" s="330"/>
      <c r="BJ17" s="331"/>
      <c r="BK17" s="329">
        <v>2015</v>
      </c>
      <c r="BL17" s="330"/>
      <c r="BM17" s="330"/>
      <c r="BN17" s="330"/>
      <c r="BO17" s="330"/>
      <c r="BP17" s="331"/>
      <c r="BQ17" s="329">
        <v>2014</v>
      </c>
      <c r="BR17" s="330"/>
      <c r="BS17" s="330"/>
      <c r="BT17" s="331"/>
      <c r="BU17" s="329">
        <v>2013</v>
      </c>
      <c r="BV17" s="330"/>
      <c r="BW17" s="330"/>
      <c r="BX17" s="331"/>
      <c r="BY17" s="329">
        <v>2012</v>
      </c>
      <c r="BZ17" s="330"/>
      <c r="CA17" s="330"/>
      <c r="CB17" s="331"/>
      <c r="CC17" s="329">
        <v>2011</v>
      </c>
      <c r="CD17" s="330"/>
      <c r="CE17" s="330"/>
      <c r="CF17" s="330"/>
      <c r="CG17" s="330"/>
      <c r="CH17" s="331"/>
    </row>
    <row r="18" spans="2:86" ht="15" customHeight="1" x14ac:dyDescent="0.25">
      <c r="C18" s="318" t="s">
        <v>2</v>
      </c>
      <c r="D18" s="319"/>
      <c r="E18" s="320"/>
      <c r="F18" s="321" t="s">
        <v>1</v>
      </c>
      <c r="G18" s="319"/>
      <c r="H18" s="322"/>
      <c r="I18" s="318" t="s">
        <v>2</v>
      </c>
      <c r="J18" s="319"/>
      <c r="K18" s="320"/>
      <c r="L18" s="321" t="s">
        <v>1</v>
      </c>
      <c r="M18" s="319"/>
      <c r="N18" s="322"/>
      <c r="O18" s="318" t="s">
        <v>2</v>
      </c>
      <c r="P18" s="319"/>
      <c r="Q18" s="320"/>
      <c r="R18" s="321" t="s">
        <v>1</v>
      </c>
      <c r="S18" s="319"/>
      <c r="T18" s="322"/>
      <c r="U18" s="318" t="s">
        <v>2</v>
      </c>
      <c r="V18" s="319"/>
      <c r="W18" s="320"/>
      <c r="X18" s="321" t="s">
        <v>1</v>
      </c>
      <c r="Y18" s="319"/>
      <c r="Z18" s="322"/>
      <c r="AA18" s="318" t="s">
        <v>2</v>
      </c>
      <c r="AB18" s="319"/>
      <c r="AC18" s="320"/>
      <c r="AD18" s="321" t="s">
        <v>1</v>
      </c>
      <c r="AE18" s="319"/>
      <c r="AF18" s="322"/>
      <c r="AG18" s="318" t="s">
        <v>221</v>
      </c>
      <c r="AH18" s="319"/>
      <c r="AI18" s="320"/>
      <c r="AJ18" s="321" t="s">
        <v>1</v>
      </c>
      <c r="AK18" s="319"/>
      <c r="AL18" s="322"/>
      <c r="AM18" s="318" t="s">
        <v>2</v>
      </c>
      <c r="AN18" s="319"/>
      <c r="AO18" s="320"/>
      <c r="AP18" s="321" t="s">
        <v>1</v>
      </c>
      <c r="AQ18" s="319"/>
      <c r="AR18" s="322"/>
      <c r="AS18" s="318" t="s">
        <v>2</v>
      </c>
      <c r="AT18" s="319"/>
      <c r="AU18" s="320"/>
      <c r="AV18" s="321" t="s">
        <v>1</v>
      </c>
      <c r="AW18" s="319"/>
      <c r="AX18" s="319"/>
      <c r="AY18" s="318" t="s">
        <v>2</v>
      </c>
      <c r="AZ18" s="319"/>
      <c r="BA18" s="320"/>
      <c r="BB18" s="321" t="s">
        <v>1</v>
      </c>
      <c r="BC18" s="319"/>
      <c r="BD18" s="319"/>
      <c r="BE18" s="318" t="s">
        <v>2</v>
      </c>
      <c r="BF18" s="319"/>
      <c r="BG18" s="320"/>
      <c r="BH18" s="321" t="s">
        <v>1</v>
      </c>
      <c r="BI18" s="319"/>
      <c r="BJ18" s="319"/>
      <c r="BK18" s="318" t="s">
        <v>2</v>
      </c>
      <c r="BL18" s="319"/>
      <c r="BM18" s="320"/>
      <c r="BN18" s="321" t="s">
        <v>1</v>
      </c>
      <c r="BO18" s="319"/>
      <c r="BP18" s="319"/>
      <c r="BQ18" s="318" t="s">
        <v>2</v>
      </c>
      <c r="BR18" s="319"/>
      <c r="BS18" s="320"/>
      <c r="BT18" s="49" t="s">
        <v>1</v>
      </c>
      <c r="BU18" s="318" t="s">
        <v>2</v>
      </c>
      <c r="BV18" s="319"/>
      <c r="BW18" s="320"/>
      <c r="BX18" s="49" t="s">
        <v>1</v>
      </c>
      <c r="BY18" s="318" t="s">
        <v>2</v>
      </c>
      <c r="BZ18" s="319"/>
      <c r="CA18" s="320"/>
      <c r="CB18" s="49" t="s">
        <v>1</v>
      </c>
      <c r="CC18" s="327" t="s">
        <v>2</v>
      </c>
      <c r="CD18" s="303"/>
      <c r="CE18" s="304"/>
      <c r="CF18" s="323" t="s">
        <v>1</v>
      </c>
      <c r="CG18" s="303"/>
      <c r="CH18" s="328"/>
    </row>
    <row r="19" spans="2:86" ht="45" x14ac:dyDescent="0.25">
      <c r="C19" s="50" t="s">
        <v>95</v>
      </c>
      <c r="D19" s="27" t="s">
        <v>45</v>
      </c>
      <c r="E19" s="27" t="s">
        <v>46</v>
      </c>
      <c r="F19" s="103" t="s">
        <v>95</v>
      </c>
      <c r="G19" s="27" t="s">
        <v>45</v>
      </c>
      <c r="H19" s="27" t="s">
        <v>46</v>
      </c>
      <c r="I19" s="50" t="s">
        <v>95</v>
      </c>
      <c r="J19" s="27" t="s">
        <v>45</v>
      </c>
      <c r="K19" s="27" t="s">
        <v>46</v>
      </c>
      <c r="L19" s="103" t="s">
        <v>95</v>
      </c>
      <c r="M19" s="27" t="s">
        <v>45</v>
      </c>
      <c r="N19" s="27" t="s">
        <v>46</v>
      </c>
      <c r="O19" s="50" t="s">
        <v>95</v>
      </c>
      <c r="P19" s="27" t="s">
        <v>45</v>
      </c>
      <c r="Q19" s="27" t="s">
        <v>46</v>
      </c>
      <c r="R19" s="103" t="s">
        <v>95</v>
      </c>
      <c r="S19" s="27" t="s">
        <v>45</v>
      </c>
      <c r="T19" s="27" t="s">
        <v>46</v>
      </c>
      <c r="U19" s="50" t="s">
        <v>95</v>
      </c>
      <c r="V19" s="27" t="s">
        <v>45</v>
      </c>
      <c r="W19" s="27" t="s">
        <v>46</v>
      </c>
      <c r="X19" s="103" t="s">
        <v>95</v>
      </c>
      <c r="Y19" s="27" t="s">
        <v>45</v>
      </c>
      <c r="Z19" s="27" t="s">
        <v>46</v>
      </c>
      <c r="AA19" s="50" t="s">
        <v>95</v>
      </c>
      <c r="AB19" s="27" t="s">
        <v>45</v>
      </c>
      <c r="AC19" s="27" t="s">
        <v>46</v>
      </c>
      <c r="AD19" s="103" t="s">
        <v>95</v>
      </c>
      <c r="AE19" s="27" t="s">
        <v>45</v>
      </c>
      <c r="AF19" s="27" t="s">
        <v>46</v>
      </c>
      <c r="AG19" s="50" t="s">
        <v>95</v>
      </c>
      <c r="AH19" s="27" t="s">
        <v>45</v>
      </c>
      <c r="AI19" s="27" t="s">
        <v>46</v>
      </c>
      <c r="AJ19" s="103" t="s">
        <v>95</v>
      </c>
      <c r="AK19" s="27" t="s">
        <v>45</v>
      </c>
      <c r="AL19" s="27" t="s">
        <v>46</v>
      </c>
      <c r="AM19" s="50" t="s">
        <v>95</v>
      </c>
      <c r="AN19" s="27" t="s">
        <v>45</v>
      </c>
      <c r="AO19" s="27" t="s">
        <v>46</v>
      </c>
      <c r="AP19" s="103" t="s">
        <v>95</v>
      </c>
      <c r="AQ19" s="27" t="s">
        <v>45</v>
      </c>
      <c r="AR19" s="27" t="s">
        <v>46</v>
      </c>
      <c r="AS19" s="50" t="s">
        <v>95</v>
      </c>
      <c r="AT19" s="27" t="s">
        <v>45</v>
      </c>
      <c r="AU19" s="27" t="s">
        <v>46</v>
      </c>
      <c r="AV19" s="103" t="s">
        <v>95</v>
      </c>
      <c r="AW19" s="27" t="s">
        <v>45</v>
      </c>
      <c r="AX19" s="27" t="s">
        <v>46</v>
      </c>
      <c r="AY19" s="50" t="s">
        <v>95</v>
      </c>
      <c r="AZ19" s="27" t="s">
        <v>45</v>
      </c>
      <c r="BA19" s="27" t="s">
        <v>46</v>
      </c>
      <c r="BB19" s="103" t="s">
        <v>95</v>
      </c>
      <c r="BC19" s="27" t="s">
        <v>45</v>
      </c>
      <c r="BD19" s="27" t="s">
        <v>46</v>
      </c>
      <c r="BE19" s="50" t="s">
        <v>95</v>
      </c>
      <c r="BF19" s="27" t="s">
        <v>45</v>
      </c>
      <c r="BG19" s="27" t="s">
        <v>46</v>
      </c>
      <c r="BH19" s="103" t="s">
        <v>95</v>
      </c>
      <c r="BI19" s="27" t="s">
        <v>45</v>
      </c>
      <c r="BJ19" s="27" t="s">
        <v>46</v>
      </c>
      <c r="BK19" s="50" t="s">
        <v>95</v>
      </c>
      <c r="BL19" s="27" t="s">
        <v>45</v>
      </c>
      <c r="BM19" s="27" t="s">
        <v>46</v>
      </c>
      <c r="BN19" s="103" t="s">
        <v>95</v>
      </c>
      <c r="BO19" s="27" t="s">
        <v>45</v>
      </c>
      <c r="BP19" s="27" t="s">
        <v>46</v>
      </c>
      <c r="BQ19" s="50" t="s">
        <v>95</v>
      </c>
      <c r="BR19" s="27" t="s">
        <v>45</v>
      </c>
      <c r="BS19" s="27" t="s">
        <v>46</v>
      </c>
      <c r="BT19" s="51" t="s">
        <v>95</v>
      </c>
      <c r="BU19" s="50" t="s">
        <v>95</v>
      </c>
      <c r="BV19" s="27" t="s">
        <v>45</v>
      </c>
      <c r="BW19" s="27" t="s">
        <v>46</v>
      </c>
      <c r="BX19" s="51" t="s">
        <v>95</v>
      </c>
      <c r="BY19" s="50" t="s">
        <v>95</v>
      </c>
      <c r="BZ19" s="27" t="s">
        <v>45</v>
      </c>
      <c r="CA19" s="27" t="s">
        <v>46</v>
      </c>
      <c r="CB19" s="51" t="s">
        <v>95</v>
      </c>
      <c r="CC19" s="50" t="s">
        <v>95</v>
      </c>
      <c r="CD19" s="27" t="s">
        <v>45</v>
      </c>
      <c r="CE19" s="27" t="s">
        <v>46</v>
      </c>
      <c r="CF19" s="27" t="s">
        <v>95</v>
      </c>
      <c r="CG19" s="27" t="s">
        <v>45</v>
      </c>
      <c r="CH19" s="51" t="s">
        <v>46</v>
      </c>
    </row>
    <row r="20" spans="2:86" x14ac:dyDescent="0.25">
      <c r="B20" s="48" t="s">
        <v>101</v>
      </c>
      <c r="C20" s="52">
        <v>2556</v>
      </c>
      <c r="D20" s="200">
        <v>30</v>
      </c>
      <c r="E20" s="200">
        <v>99</v>
      </c>
      <c r="F20" s="160">
        <v>3800</v>
      </c>
      <c r="G20" s="200">
        <v>30</v>
      </c>
      <c r="H20" s="200">
        <v>99</v>
      </c>
      <c r="I20" s="160">
        <v>2556</v>
      </c>
      <c r="J20" s="200">
        <v>30</v>
      </c>
      <c r="K20" s="200">
        <v>99</v>
      </c>
      <c r="L20" s="160">
        <v>3913</v>
      </c>
      <c r="M20" s="200">
        <v>30</v>
      </c>
      <c r="N20" s="200">
        <v>99</v>
      </c>
      <c r="O20" s="160">
        <v>2530</v>
      </c>
      <c r="P20" s="200">
        <v>30</v>
      </c>
      <c r="Q20" s="200">
        <v>99</v>
      </c>
      <c r="R20" s="160">
        <v>3769</v>
      </c>
      <c r="S20" s="200">
        <v>30</v>
      </c>
      <c r="T20" s="200">
        <v>99</v>
      </c>
      <c r="U20" s="160" t="s">
        <v>89</v>
      </c>
      <c r="V20" s="200" t="s">
        <v>89</v>
      </c>
      <c r="W20" s="200" t="s">
        <v>89</v>
      </c>
      <c r="X20" s="160">
        <v>3852</v>
      </c>
      <c r="Y20" s="200">
        <v>30</v>
      </c>
      <c r="Z20" s="200">
        <v>99</v>
      </c>
      <c r="AA20" s="160" t="s">
        <v>89</v>
      </c>
      <c r="AB20" s="160" t="s">
        <v>89</v>
      </c>
      <c r="AC20" s="160" t="s">
        <v>89</v>
      </c>
      <c r="AD20" s="160">
        <v>3867</v>
      </c>
      <c r="AE20" s="200">
        <v>30</v>
      </c>
      <c r="AF20" s="200">
        <v>99</v>
      </c>
      <c r="AG20" s="160">
        <v>2567</v>
      </c>
      <c r="AH20" s="161" t="s">
        <v>218</v>
      </c>
      <c r="AI20" s="161" t="s">
        <v>211</v>
      </c>
      <c r="AJ20" s="160">
        <v>3892</v>
      </c>
      <c r="AK20" s="200">
        <v>30</v>
      </c>
      <c r="AL20" s="200">
        <v>99</v>
      </c>
      <c r="AM20" s="160">
        <v>2620</v>
      </c>
      <c r="AN20" s="161" t="s">
        <v>47</v>
      </c>
      <c r="AO20" s="161" t="s">
        <v>48</v>
      </c>
      <c r="AP20" s="160">
        <v>3781</v>
      </c>
      <c r="AQ20" s="200">
        <v>30</v>
      </c>
      <c r="AR20" s="200">
        <v>99</v>
      </c>
      <c r="AS20" s="160">
        <v>2452</v>
      </c>
      <c r="AT20" s="161" t="s">
        <v>47</v>
      </c>
      <c r="AU20" s="161" t="s">
        <v>48</v>
      </c>
      <c r="AV20" s="160">
        <v>3856</v>
      </c>
      <c r="AW20" s="161">
        <v>30</v>
      </c>
      <c r="AX20" s="161">
        <v>99</v>
      </c>
      <c r="AY20" s="160">
        <v>2388</v>
      </c>
      <c r="AZ20" s="161" t="s">
        <v>47</v>
      </c>
      <c r="BA20" s="161" t="s">
        <v>48</v>
      </c>
      <c r="BB20" s="160">
        <v>3810</v>
      </c>
      <c r="BC20" s="161">
        <v>30</v>
      </c>
      <c r="BD20" s="161">
        <v>99</v>
      </c>
      <c r="BE20" s="160">
        <v>2303</v>
      </c>
      <c r="BF20" s="161" t="s">
        <v>47</v>
      </c>
      <c r="BG20" s="161" t="s">
        <v>48</v>
      </c>
      <c r="BH20" s="160">
        <v>3765</v>
      </c>
      <c r="BI20" s="161">
        <v>30</v>
      </c>
      <c r="BJ20" s="161">
        <v>99</v>
      </c>
      <c r="BK20" s="160">
        <v>2301</v>
      </c>
      <c r="BL20" s="161" t="s">
        <v>47</v>
      </c>
      <c r="BM20" s="161" t="s">
        <v>48</v>
      </c>
      <c r="BN20" s="160">
        <v>3726</v>
      </c>
      <c r="BO20" s="161">
        <v>30</v>
      </c>
      <c r="BP20" s="161">
        <v>100</v>
      </c>
      <c r="BQ20" s="160">
        <v>2260</v>
      </c>
      <c r="BR20" s="161" t="s">
        <v>47</v>
      </c>
      <c r="BS20" s="161" t="s">
        <v>48</v>
      </c>
      <c r="BT20" s="162">
        <v>3721</v>
      </c>
      <c r="BU20" s="160">
        <v>2182</v>
      </c>
      <c r="BV20" s="161" t="s">
        <v>47</v>
      </c>
      <c r="BW20" s="161" t="s">
        <v>48</v>
      </c>
      <c r="BX20" s="162">
        <v>3771</v>
      </c>
      <c r="BY20" s="160">
        <v>2091</v>
      </c>
      <c r="BZ20" s="161" t="s">
        <v>47</v>
      </c>
      <c r="CA20" s="161" t="s">
        <v>48</v>
      </c>
      <c r="CB20" s="163">
        <v>3772</v>
      </c>
      <c r="CC20" s="160">
        <v>2066</v>
      </c>
      <c r="CD20" s="161" t="s">
        <v>47</v>
      </c>
      <c r="CE20" s="161" t="s">
        <v>48</v>
      </c>
      <c r="CF20" s="164">
        <v>3834</v>
      </c>
      <c r="CG20" s="165" t="s">
        <v>49</v>
      </c>
      <c r="CH20" s="162" t="s">
        <v>50</v>
      </c>
    </row>
    <row r="21" spans="2:86" x14ac:dyDescent="0.25">
      <c r="B21" s="48" t="s">
        <v>98</v>
      </c>
      <c r="C21" s="52">
        <v>574</v>
      </c>
      <c r="D21" s="200">
        <v>41</v>
      </c>
      <c r="E21" s="200">
        <v>156</v>
      </c>
      <c r="F21" s="160">
        <v>731</v>
      </c>
      <c r="G21" s="200">
        <v>41</v>
      </c>
      <c r="H21" s="200">
        <v>156</v>
      </c>
      <c r="I21" s="160">
        <v>559</v>
      </c>
      <c r="J21" s="200">
        <v>41</v>
      </c>
      <c r="K21" s="200">
        <v>156</v>
      </c>
      <c r="L21" s="160">
        <v>739</v>
      </c>
      <c r="M21" s="200">
        <v>41</v>
      </c>
      <c r="N21" s="200">
        <v>156</v>
      </c>
      <c r="O21" s="160">
        <v>489</v>
      </c>
      <c r="P21" s="200">
        <v>41</v>
      </c>
      <c r="Q21" s="200">
        <v>156</v>
      </c>
      <c r="R21" s="160">
        <v>736</v>
      </c>
      <c r="S21" s="200">
        <v>41</v>
      </c>
      <c r="T21" s="200">
        <v>156</v>
      </c>
      <c r="U21" s="160" t="s">
        <v>89</v>
      </c>
      <c r="V21" s="200" t="s">
        <v>89</v>
      </c>
      <c r="W21" s="200" t="s">
        <v>89</v>
      </c>
      <c r="X21" s="160">
        <v>754</v>
      </c>
      <c r="Y21" s="200">
        <v>41</v>
      </c>
      <c r="Z21" s="200">
        <v>156</v>
      </c>
      <c r="AA21" s="160" t="s">
        <v>89</v>
      </c>
      <c r="AB21" s="160" t="s">
        <v>89</v>
      </c>
      <c r="AC21" s="160" t="s">
        <v>89</v>
      </c>
      <c r="AD21" s="160">
        <v>749</v>
      </c>
      <c r="AE21" s="200">
        <v>41</v>
      </c>
      <c r="AF21" s="200">
        <v>156</v>
      </c>
      <c r="AG21" s="160">
        <v>539</v>
      </c>
      <c r="AH21" s="161" t="s">
        <v>207</v>
      </c>
      <c r="AI21" s="161" t="s">
        <v>212</v>
      </c>
      <c r="AJ21" s="160">
        <v>778</v>
      </c>
      <c r="AK21" s="200">
        <v>41</v>
      </c>
      <c r="AL21" s="200">
        <v>156</v>
      </c>
      <c r="AM21" s="160">
        <v>527</v>
      </c>
      <c r="AN21" s="161" t="s">
        <v>51</v>
      </c>
      <c r="AO21" s="161" t="s">
        <v>52</v>
      </c>
      <c r="AP21" s="160">
        <v>686</v>
      </c>
      <c r="AQ21" s="200">
        <v>41</v>
      </c>
      <c r="AR21" s="200">
        <v>156</v>
      </c>
      <c r="AS21" s="160">
        <v>504</v>
      </c>
      <c r="AT21" s="161" t="s">
        <v>51</v>
      </c>
      <c r="AU21" s="161" t="s">
        <v>52</v>
      </c>
      <c r="AV21" s="160">
        <v>735</v>
      </c>
      <c r="AW21" s="161">
        <v>41</v>
      </c>
      <c r="AX21" s="161">
        <v>156</v>
      </c>
      <c r="AY21" s="160">
        <v>482</v>
      </c>
      <c r="AZ21" s="161" t="s">
        <v>51</v>
      </c>
      <c r="BA21" s="161" t="s">
        <v>52</v>
      </c>
      <c r="BB21" s="160">
        <v>696</v>
      </c>
      <c r="BC21" s="161">
        <v>41</v>
      </c>
      <c r="BD21" s="161">
        <v>156</v>
      </c>
      <c r="BE21" s="160">
        <v>466</v>
      </c>
      <c r="BF21" s="161" t="s">
        <v>51</v>
      </c>
      <c r="BG21" s="161" t="s">
        <v>52</v>
      </c>
      <c r="BH21" s="160">
        <v>677</v>
      </c>
      <c r="BI21" s="161">
        <v>41</v>
      </c>
      <c r="BJ21" s="161">
        <v>156</v>
      </c>
      <c r="BK21" s="160">
        <v>421</v>
      </c>
      <c r="BL21" s="161" t="s">
        <v>51</v>
      </c>
      <c r="BM21" s="161" t="s">
        <v>52</v>
      </c>
      <c r="BN21" s="160">
        <v>645</v>
      </c>
      <c r="BO21" s="161">
        <v>42</v>
      </c>
      <c r="BP21" s="161">
        <v>155</v>
      </c>
      <c r="BQ21" s="160">
        <v>410</v>
      </c>
      <c r="BR21" s="161" t="s">
        <v>51</v>
      </c>
      <c r="BS21" s="161" t="s">
        <v>52</v>
      </c>
      <c r="BT21" s="162">
        <v>616</v>
      </c>
      <c r="BU21" s="160">
        <v>390</v>
      </c>
      <c r="BV21" s="161" t="s">
        <v>51</v>
      </c>
      <c r="BW21" s="161" t="s">
        <v>52</v>
      </c>
      <c r="BX21" s="162">
        <v>600</v>
      </c>
      <c r="BY21" s="160">
        <v>368</v>
      </c>
      <c r="BZ21" s="161" t="s">
        <v>51</v>
      </c>
      <c r="CA21" s="161" t="s">
        <v>52</v>
      </c>
      <c r="CB21" s="163">
        <v>552</v>
      </c>
      <c r="CC21" s="160">
        <v>359</v>
      </c>
      <c r="CD21" s="161" t="s">
        <v>51</v>
      </c>
      <c r="CE21" s="161" t="s">
        <v>52</v>
      </c>
      <c r="CF21" s="164">
        <v>539</v>
      </c>
      <c r="CG21" s="165" t="s">
        <v>53</v>
      </c>
      <c r="CH21" s="162" t="s">
        <v>54</v>
      </c>
    </row>
    <row r="22" spans="2:86" x14ac:dyDescent="0.25">
      <c r="B22" s="48" t="s">
        <v>55</v>
      </c>
      <c r="C22" s="52">
        <v>28</v>
      </c>
      <c r="D22" s="200">
        <v>11</v>
      </c>
      <c r="E22" s="200">
        <v>23</v>
      </c>
      <c r="F22" s="160">
        <v>68</v>
      </c>
      <c r="G22" s="200">
        <v>11</v>
      </c>
      <c r="H22" s="200">
        <v>23</v>
      </c>
      <c r="I22" s="160">
        <v>36</v>
      </c>
      <c r="J22" s="200">
        <v>11</v>
      </c>
      <c r="K22" s="200">
        <v>23</v>
      </c>
      <c r="L22" s="160">
        <v>65</v>
      </c>
      <c r="M22" s="200">
        <v>11</v>
      </c>
      <c r="N22" s="200">
        <v>23</v>
      </c>
      <c r="O22" s="160">
        <v>35</v>
      </c>
      <c r="P22" s="200">
        <v>11</v>
      </c>
      <c r="Q22" s="200">
        <v>23</v>
      </c>
      <c r="R22" s="160">
        <v>65</v>
      </c>
      <c r="S22" s="200">
        <v>11</v>
      </c>
      <c r="T22" s="200">
        <v>23</v>
      </c>
      <c r="U22" s="160" t="s">
        <v>89</v>
      </c>
      <c r="V22" s="200" t="s">
        <v>89</v>
      </c>
      <c r="W22" s="200" t="s">
        <v>89</v>
      </c>
      <c r="X22" s="160">
        <v>65</v>
      </c>
      <c r="Y22" s="200">
        <v>11</v>
      </c>
      <c r="Z22" s="200">
        <v>23</v>
      </c>
      <c r="AA22" s="160" t="s">
        <v>89</v>
      </c>
      <c r="AB22" s="160" t="s">
        <v>89</v>
      </c>
      <c r="AC22" s="160" t="s">
        <v>89</v>
      </c>
      <c r="AD22" s="160">
        <v>72</v>
      </c>
      <c r="AE22" s="200">
        <v>11</v>
      </c>
      <c r="AF22" s="200">
        <v>23</v>
      </c>
      <c r="AG22" s="160">
        <v>58</v>
      </c>
      <c r="AH22" s="161" t="s">
        <v>219</v>
      </c>
      <c r="AI22" s="161" t="s">
        <v>213</v>
      </c>
      <c r="AJ22" s="160">
        <v>73</v>
      </c>
      <c r="AK22" s="200">
        <v>11</v>
      </c>
      <c r="AL22" s="200">
        <v>23</v>
      </c>
      <c r="AM22" s="160">
        <v>55</v>
      </c>
      <c r="AN22" s="161" t="s">
        <v>56</v>
      </c>
      <c r="AO22" s="161" t="s">
        <v>57</v>
      </c>
      <c r="AP22" s="160">
        <v>81</v>
      </c>
      <c r="AQ22" s="200">
        <v>11</v>
      </c>
      <c r="AR22" s="200">
        <v>23</v>
      </c>
      <c r="AS22" s="160">
        <v>44</v>
      </c>
      <c r="AT22" s="161" t="s">
        <v>56</v>
      </c>
      <c r="AU22" s="161" t="s">
        <v>57</v>
      </c>
      <c r="AV22" s="160">
        <v>90</v>
      </c>
      <c r="AW22" s="161">
        <v>11</v>
      </c>
      <c r="AX22" s="161">
        <v>23</v>
      </c>
      <c r="AY22" s="160">
        <v>43</v>
      </c>
      <c r="AZ22" s="161" t="s">
        <v>56</v>
      </c>
      <c r="BA22" s="161" t="s">
        <v>57</v>
      </c>
      <c r="BB22" s="160">
        <v>90</v>
      </c>
      <c r="BC22" s="161">
        <v>11</v>
      </c>
      <c r="BD22" s="161">
        <v>23</v>
      </c>
      <c r="BE22" s="160">
        <v>44</v>
      </c>
      <c r="BF22" s="161" t="s">
        <v>56</v>
      </c>
      <c r="BG22" s="161" t="s">
        <v>57</v>
      </c>
      <c r="BH22" s="160">
        <v>112</v>
      </c>
      <c r="BI22" s="161">
        <v>11</v>
      </c>
      <c r="BJ22" s="161">
        <v>23</v>
      </c>
      <c r="BK22" s="160">
        <v>43</v>
      </c>
      <c r="BL22" s="161" t="s">
        <v>56</v>
      </c>
      <c r="BM22" s="161" t="s">
        <v>57</v>
      </c>
      <c r="BN22" s="160">
        <v>104</v>
      </c>
      <c r="BO22" s="161">
        <v>11</v>
      </c>
      <c r="BP22" s="161">
        <v>23</v>
      </c>
      <c r="BQ22" s="160">
        <v>42</v>
      </c>
      <c r="BR22" s="161" t="s">
        <v>56</v>
      </c>
      <c r="BS22" s="161" t="s">
        <v>57</v>
      </c>
      <c r="BT22" s="162">
        <v>108</v>
      </c>
      <c r="BU22" s="160">
        <v>39</v>
      </c>
      <c r="BV22" s="161" t="s">
        <v>56</v>
      </c>
      <c r="BW22" s="161" t="s">
        <v>57</v>
      </c>
      <c r="BX22" s="162">
        <v>111</v>
      </c>
      <c r="BY22" s="160">
        <v>39</v>
      </c>
      <c r="BZ22" s="161" t="s">
        <v>56</v>
      </c>
      <c r="CA22" s="161" t="s">
        <v>57</v>
      </c>
      <c r="CB22" s="166">
        <v>113</v>
      </c>
      <c r="CC22" s="160">
        <v>39</v>
      </c>
      <c r="CD22" s="161" t="s">
        <v>56</v>
      </c>
      <c r="CE22" s="161" t="s">
        <v>57</v>
      </c>
      <c r="CF22" s="161">
        <v>119</v>
      </c>
      <c r="CG22" s="165" t="s">
        <v>58</v>
      </c>
      <c r="CH22" s="162" t="s">
        <v>59</v>
      </c>
    </row>
    <row r="23" spans="2:86" ht="15.75" thickBot="1" x14ac:dyDescent="0.3">
      <c r="B23" s="48" t="s">
        <v>60</v>
      </c>
      <c r="C23" s="52">
        <v>394</v>
      </c>
      <c r="D23" s="201">
        <v>17</v>
      </c>
      <c r="E23" s="201">
        <v>65</v>
      </c>
      <c r="F23" s="167">
        <v>135</v>
      </c>
      <c r="G23" s="201">
        <v>17</v>
      </c>
      <c r="H23" s="201">
        <v>65</v>
      </c>
      <c r="I23" s="167">
        <v>428</v>
      </c>
      <c r="J23" s="201">
        <v>17</v>
      </c>
      <c r="K23" s="201">
        <v>65</v>
      </c>
      <c r="L23" s="167">
        <v>111</v>
      </c>
      <c r="M23" s="201">
        <v>17</v>
      </c>
      <c r="N23" s="201">
        <v>65</v>
      </c>
      <c r="O23" s="167">
        <v>364</v>
      </c>
      <c r="P23" s="201">
        <v>17</v>
      </c>
      <c r="Q23" s="201">
        <v>65</v>
      </c>
      <c r="R23" s="167">
        <v>95</v>
      </c>
      <c r="S23" s="201">
        <v>17</v>
      </c>
      <c r="T23" s="201">
        <v>65</v>
      </c>
      <c r="U23" s="167" t="s">
        <v>89</v>
      </c>
      <c r="V23" s="201" t="s">
        <v>89</v>
      </c>
      <c r="W23" s="201" t="s">
        <v>89</v>
      </c>
      <c r="X23" s="167">
        <v>96</v>
      </c>
      <c r="Y23" s="201">
        <v>17</v>
      </c>
      <c r="Z23" s="201">
        <v>65</v>
      </c>
      <c r="AA23" s="160" t="s">
        <v>89</v>
      </c>
      <c r="AB23" s="160" t="s">
        <v>89</v>
      </c>
      <c r="AC23" s="160" t="s">
        <v>89</v>
      </c>
      <c r="AD23" s="167">
        <v>99</v>
      </c>
      <c r="AE23" s="201">
        <v>17</v>
      </c>
      <c r="AF23" s="201">
        <v>65</v>
      </c>
      <c r="AG23" s="167">
        <v>357</v>
      </c>
      <c r="AH23" s="168" t="s">
        <v>217</v>
      </c>
      <c r="AI23" s="168" t="s">
        <v>214</v>
      </c>
      <c r="AJ23" s="167">
        <v>82</v>
      </c>
      <c r="AK23" s="201">
        <v>17</v>
      </c>
      <c r="AL23" s="201">
        <v>65</v>
      </c>
      <c r="AM23" s="167">
        <v>377</v>
      </c>
      <c r="AN23" s="168" t="s">
        <v>61</v>
      </c>
      <c r="AO23" s="168" t="s">
        <v>62</v>
      </c>
      <c r="AP23" s="167">
        <v>84</v>
      </c>
      <c r="AQ23" s="201">
        <v>17</v>
      </c>
      <c r="AR23" s="201">
        <v>65</v>
      </c>
      <c r="AS23" s="167">
        <v>321</v>
      </c>
      <c r="AT23" s="168" t="s">
        <v>61</v>
      </c>
      <c r="AU23" s="168" t="s">
        <v>62</v>
      </c>
      <c r="AV23" s="167">
        <v>87</v>
      </c>
      <c r="AW23" s="168">
        <v>17</v>
      </c>
      <c r="AX23" s="168">
        <v>65</v>
      </c>
      <c r="AY23" s="167">
        <v>279</v>
      </c>
      <c r="AZ23" s="168" t="s">
        <v>61</v>
      </c>
      <c r="BA23" s="168" t="s">
        <v>62</v>
      </c>
      <c r="BB23" s="167">
        <v>91</v>
      </c>
      <c r="BC23" s="168">
        <v>17</v>
      </c>
      <c r="BD23" s="168">
        <v>65</v>
      </c>
      <c r="BE23" s="167">
        <v>265</v>
      </c>
      <c r="BF23" s="168" t="s">
        <v>61</v>
      </c>
      <c r="BG23" s="168" t="s">
        <v>62</v>
      </c>
      <c r="BH23" s="167">
        <v>92</v>
      </c>
      <c r="BI23" s="168">
        <v>17</v>
      </c>
      <c r="BJ23" s="168">
        <v>65</v>
      </c>
      <c r="BK23" s="167">
        <v>237</v>
      </c>
      <c r="BL23" s="168" t="s">
        <v>61</v>
      </c>
      <c r="BM23" s="168" t="s">
        <v>62</v>
      </c>
      <c r="BN23" s="167">
        <v>87</v>
      </c>
      <c r="BO23" s="168">
        <v>17</v>
      </c>
      <c r="BP23" s="168">
        <v>67</v>
      </c>
      <c r="BQ23" s="167">
        <v>220</v>
      </c>
      <c r="BR23" s="168" t="s">
        <v>61</v>
      </c>
      <c r="BS23" s="168" t="s">
        <v>62</v>
      </c>
      <c r="BT23" s="169">
        <v>87</v>
      </c>
      <c r="BU23" s="167">
        <v>228</v>
      </c>
      <c r="BV23" s="168" t="s">
        <v>61</v>
      </c>
      <c r="BW23" s="168" t="s">
        <v>62</v>
      </c>
      <c r="BX23" s="169">
        <v>90</v>
      </c>
      <c r="BY23" s="167">
        <v>210</v>
      </c>
      <c r="BZ23" s="168" t="s">
        <v>61</v>
      </c>
      <c r="CA23" s="168" t="s">
        <v>62</v>
      </c>
      <c r="CB23" s="170">
        <v>78</v>
      </c>
      <c r="CC23" s="167">
        <v>210</v>
      </c>
      <c r="CD23" s="168" t="s">
        <v>61</v>
      </c>
      <c r="CE23" s="168" t="s">
        <v>62</v>
      </c>
      <c r="CF23" s="168">
        <v>72</v>
      </c>
      <c r="CG23" s="171" t="s">
        <v>63</v>
      </c>
      <c r="CH23" s="169" t="s">
        <v>64</v>
      </c>
    </row>
    <row r="24" spans="2:86" ht="15.75" thickTop="1" x14ac:dyDescent="0.25">
      <c r="B24" s="2" t="s">
        <v>316</v>
      </c>
      <c r="C24" s="2"/>
      <c r="D24" s="2"/>
      <c r="E24" s="2"/>
      <c r="F24" s="2"/>
      <c r="G24" s="2"/>
      <c r="H24" s="2"/>
      <c r="L24" s="199"/>
      <c r="R24" s="199"/>
      <c r="U24" s="199"/>
      <c r="X24" s="199"/>
    </row>
    <row r="25" spans="2:86" x14ac:dyDescent="0.25">
      <c r="B25" s="59" t="s">
        <v>222</v>
      </c>
      <c r="C25" s="59"/>
      <c r="D25" s="59"/>
      <c r="E25" s="59"/>
      <c r="F25" s="59"/>
      <c r="G25" s="59"/>
      <c r="H25" s="59"/>
    </row>
    <row r="26" spans="2:86" x14ac:dyDescent="0.25">
      <c r="B26" s="2" t="s">
        <v>305</v>
      </c>
      <c r="C26" s="2"/>
      <c r="D26" s="2"/>
      <c r="E26" s="2"/>
      <c r="F26" s="2"/>
      <c r="G26" s="2"/>
      <c r="H26" s="2"/>
    </row>
    <row r="28" spans="2:86" x14ac:dyDescent="0.25">
      <c r="B28" s="1" t="s">
        <v>258</v>
      </c>
      <c r="C28" s="1"/>
      <c r="D28" s="1"/>
      <c r="E28" s="1"/>
      <c r="F28" s="1"/>
      <c r="G28" s="1"/>
      <c r="H28" s="1"/>
    </row>
    <row r="29" spans="2:86" ht="15.75" thickBot="1" x14ac:dyDescent="0.3">
      <c r="B29" s="1"/>
      <c r="C29" s="1"/>
      <c r="D29" s="1"/>
      <c r="E29" s="1"/>
      <c r="F29" s="1"/>
      <c r="G29" s="1"/>
      <c r="H29" s="1"/>
      <c r="I29" s="40"/>
      <c r="J29" s="40"/>
      <c r="O29" s="40"/>
      <c r="P29" s="40"/>
    </row>
    <row r="30" spans="2:86" ht="15.75" thickTop="1" x14ac:dyDescent="0.25">
      <c r="C30" s="324">
        <v>2025</v>
      </c>
      <c r="D30" s="325"/>
      <c r="E30" s="325"/>
      <c r="F30" s="325"/>
      <c r="G30" s="325"/>
      <c r="H30" s="326"/>
      <c r="I30" s="324">
        <v>2024</v>
      </c>
      <c r="J30" s="325"/>
      <c r="K30" s="325"/>
      <c r="L30" s="325"/>
      <c r="M30" s="325"/>
      <c r="N30" s="326"/>
      <c r="O30" s="324">
        <v>2023</v>
      </c>
      <c r="P30" s="325"/>
      <c r="Q30" s="325"/>
      <c r="R30" s="325"/>
      <c r="S30" s="325"/>
      <c r="T30" s="326"/>
      <c r="U30" s="324">
        <v>2022</v>
      </c>
      <c r="V30" s="325"/>
      <c r="W30" s="325"/>
      <c r="X30" s="325"/>
      <c r="Y30" s="325"/>
      <c r="Z30" s="326"/>
      <c r="AA30" s="324">
        <v>2021</v>
      </c>
      <c r="AB30" s="325"/>
      <c r="AC30" s="325"/>
      <c r="AD30" s="325"/>
      <c r="AE30" s="325"/>
      <c r="AF30" s="326"/>
      <c r="AG30" s="324">
        <v>2020</v>
      </c>
      <c r="AH30" s="325"/>
      <c r="AI30" s="325"/>
      <c r="AJ30" s="325"/>
      <c r="AK30" s="325"/>
      <c r="AL30" s="326"/>
      <c r="AM30" s="324">
        <v>2019</v>
      </c>
      <c r="AN30" s="325"/>
      <c r="AO30" s="325"/>
      <c r="AP30" s="325"/>
      <c r="AQ30" s="325"/>
      <c r="AR30" s="326"/>
      <c r="AS30" s="324">
        <v>2018</v>
      </c>
      <c r="AT30" s="325"/>
      <c r="AU30" s="325"/>
      <c r="AV30" s="325"/>
      <c r="AW30" s="325"/>
      <c r="AX30" s="326"/>
      <c r="AY30" s="324">
        <v>2017</v>
      </c>
      <c r="AZ30" s="325"/>
      <c r="BA30" s="325"/>
      <c r="BB30" s="325"/>
      <c r="BC30" s="325"/>
      <c r="BD30" s="326"/>
      <c r="BE30" s="324">
        <v>2016</v>
      </c>
      <c r="BF30" s="325"/>
      <c r="BG30" s="325"/>
      <c r="BH30" s="325"/>
      <c r="BI30" s="325"/>
      <c r="BJ30" s="326"/>
      <c r="BK30" s="324">
        <v>2015</v>
      </c>
      <c r="BL30" s="325"/>
      <c r="BM30" s="325"/>
      <c r="BN30" s="325"/>
      <c r="BO30" s="325"/>
      <c r="BP30" s="326"/>
      <c r="BQ30" s="324">
        <v>2014</v>
      </c>
      <c r="BR30" s="325"/>
      <c r="BS30" s="326"/>
      <c r="BT30" s="324">
        <v>2013</v>
      </c>
      <c r="BU30" s="325"/>
      <c r="BV30" s="326"/>
      <c r="BW30" s="324">
        <v>2012</v>
      </c>
      <c r="BX30" s="325"/>
      <c r="BY30" s="326"/>
      <c r="BZ30" s="324">
        <v>2011</v>
      </c>
      <c r="CA30" s="325"/>
      <c r="CB30" s="325"/>
      <c r="CC30" s="325"/>
      <c r="CD30" s="325"/>
      <c r="CE30" s="326"/>
    </row>
    <row r="31" spans="2:86" ht="15" customHeight="1" x14ac:dyDescent="0.25">
      <c r="C31" s="327" t="s">
        <v>2</v>
      </c>
      <c r="D31" s="303"/>
      <c r="E31" s="304"/>
      <c r="F31" s="323" t="s">
        <v>1</v>
      </c>
      <c r="G31" s="303"/>
      <c r="H31" s="328"/>
      <c r="I31" s="327" t="s">
        <v>2</v>
      </c>
      <c r="J31" s="303"/>
      <c r="K31" s="304"/>
      <c r="L31" s="323" t="s">
        <v>1</v>
      </c>
      <c r="M31" s="303"/>
      <c r="N31" s="328"/>
      <c r="O31" s="327" t="s">
        <v>2</v>
      </c>
      <c r="P31" s="303"/>
      <c r="Q31" s="304"/>
      <c r="R31" s="323" t="s">
        <v>1</v>
      </c>
      <c r="S31" s="303"/>
      <c r="T31" s="328"/>
      <c r="U31" s="327" t="s">
        <v>2</v>
      </c>
      <c r="V31" s="303"/>
      <c r="W31" s="304"/>
      <c r="X31" s="323" t="s">
        <v>1</v>
      </c>
      <c r="Y31" s="303"/>
      <c r="Z31" s="328"/>
      <c r="AA31" s="327" t="s">
        <v>2</v>
      </c>
      <c r="AB31" s="303"/>
      <c r="AC31" s="304"/>
      <c r="AD31" s="323" t="s">
        <v>1</v>
      </c>
      <c r="AE31" s="303"/>
      <c r="AF31" s="328"/>
      <c r="AG31" s="327" t="s">
        <v>221</v>
      </c>
      <c r="AH31" s="303"/>
      <c r="AI31" s="304"/>
      <c r="AJ31" s="323" t="s">
        <v>1</v>
      </c>
      <c r="AK31" s="303"/>
      <c r="AL31" s="328"/>
      <c r="AM31" s="327" t="s">
        <v>2</v>
      </c>
      <c r="AN31" s="303"/>
      <c r="AO31" s="304"/>
      <c r="AP31" s="323" t="s">
        <v>1</v>
      </c>
      <c r="AQ31" s="303"/>
      <c r="AR31" s="328"/>
      <c r="AS31" s="327" t="s">
        <v>2</v>
      </c>
      <c r="AT31" s="303"/>
      <c r="AU31" s="304"/>
      <c r="AV31" s="323" t="s">
        <v>1</v>
      </c>
      <c r="AW31" s="303"/>
      <c r="AX31" s="328"/>
      <c r="AY31" s="327" t="s">
        <v>2</v>
      </c>
      <c r="AZ31" s="303"/>
      <c r="BA31" s="304"/>
      <c r="BB31" s="323" t="s">
        <v>1</v>
      </c>
      <c r="BC31" s="303"/>
      <c r="BD31" s="328"/>
      <c r="BE31" s="327" t="s">
        <v>2</v>
      </c>
      <c r="BF31" s="303"/>
      <c r="BG31" s="304"/>
      <c r="BH31" s="323" t="s">
        <v>1</v>
      </c>
      <c r="BI31" s="303"/>
      <c r="BJ31" s="328"/>
      <c r="BK31" s="327" t="s">
        <v>2</v>
      </c>
      <c r="BL31" s="303"/>
      <c r="BM31" s="304"/>
      <c r="BN31" s="323" t="s">
        <v>1</v>
      </c>
      <c r="BO31" s="303"/>
      <c r="BP31" s="328"/>
      <c r="BQ31" s="327" t="s">
        <v>2</v>
      </c>
      <c r="BR31" s="303"/>
      <c r="BS31" s="328"/>
      <c r="BT31" s="327" t="s">
        <v>2</v>
      </c>
      <c r="BU31" s="303"/>
      <c r="BV31" s="328"/>
      <c r="BW31" s="327" t="s">
        <v>2</v>
      </c>
      <c r="BX31" s="303"/>
      <c r="BY31" s="328"/>
      <c r="BZ31" s="327" t="s">
        <v>2</v>
      </c>
      <c r="CA31" s="303"/>
      <c r="CB31" s="304"/>
      <c r="CC31" s="335" t="s">
        <v>1</v>
      </c>
      <c r="CD31" s="336"/>
      <c r="CE31" s="337"/>
    </row>
    <row r="32" spans="2:86" ht="45" x14ac:dyDescent="0.25">
      <c r="C32" s="50" t="s">
        <v>95</v>
      </c>
      <c r="D32" s="27" t="s">
        <v>45</v>
      </c>
      <c r="E32" s="27" t="s">
        <v>46</v>
      </c>
      <c r="F32" s="104" t="s">
        <v>95</v>
      </c>
      <c r="G32" s="27" t="s">
        <v>45</v>
      </c>
      <c r="H32" s="103" t="s">
        <v>46</v>
      </c>
      <c r="I32" s="50" t="s">
        <v>95</v>
      </c>
      <c r="J32" s="27" t="s">
        <v>45</v>
      </c>
      <c r="K32" s="27" t="s">
        <v>46</v>
      </c>
      <c r="L32" s="104" t="s">
        <v>95</v>
      </c>
      <c r="M32" s="27" t="s">
        <v>45</v>
      </c>
      <c r="N32" s="103" t="s">
        <v>46</v>
      </c>
      <c r="O32" s="50" t="s">
        <v>95</v>
      </c>
      <c r="P32" s="27" t="s">
        <v>45</v>
      </c>
      <c r="Q32" s="27" t="s">
        <v>46</v>
      </c>
      <c r="R32" s="104" t="s">
        <v>95</v>
      </c>
      <c r="S32" s="27" t="s">
        <v>45</v>
      </c>
      <c r="T32" s="103" t="s">
        <v>46</v>
      </c>
      <c r="U32" s="50" t="s">
        <v>95</v>
      </c>
      <c r="V32" s="27" t="s">
        <v>45</v>
      </c>
      <c r="W32" s="27" t="s">
        <v>46</v>
      </c>
      <c r="X32" s="104" t="s">
        <v>95</v>
      </c>
      <c r="Y32" s="27" t="s">
        <v>45</v>
      </c>
      <c r="Z32" s="103" t="s">
        <v>46</v>
      </c>
      <c r="AA32" s="50" t="s">
        <v>95</v>
      </c>
      <c r="AB32" s="27" t="s">
        <v>45</v>
      </c>
      <c r="AC32" s="27" t="s">
        <v>46</v>
      </c>
      <c r="AD32" s="104" t="s">
        <v>95</v>
      </c>
      <c r="AE32" s="27" t="s">
        <v>45</v>
      </c>
      <c r="AF32" s="103" t="s">
        <v>46</v>
      </c>
      <c r="AG32" s="50" t="s">
        <v>95</v>
      </c>
      <c r="AH32" s="27" t="s">
        <v>45</v>
      </c>
      <c r="AI32" s="27" t="s">
        <v>46</v>
      </c>
      <c r="AJ32" s="104" t="s">
        <v>95</v>
      </c>
      <c r="AK32" s="27" t="s">
        <v>45</v>
      </c>
      <c r="AL32" s="103" t="s">
        <v>46</v>
      </c>
      <c r="AM32" s="50" t="s">
        <v>95</v>
      </c>
      <c r="AN32" s="27" t="s">
        <v>45</v>
      </c>
      <c r="AO32" s="27" t="s">
        <v>46</v>
      </c>
      <c r="AP32" s="104" t="s">
        <v>95</v>
      </c>
      <c r="AQ32" s="27" t="s">
        <v>45</v>
      </c>
      <c r="AR32" s="103" t="s">
        <v>46</v>
      </c>
      <c r="AS32" s="50" t="s">
        <v>95</v>
      </c>
      <c r="AT32" s="27" t="s">
        <v>45</v>
      </c>
      <c r="AU32" s="27" t="s">
        <v>46</v>
      </c>
      <c r="AV32" s="104" t="s">
        <v>95</v>
      </c>
      <c r="AW32" s="27" t="s">
        <v>45</v>
      </c>
      <c r="AX32" s="103" t="s">
        <v>46</v>
      </c>
      <c r="AY32" s="50" t="s">
        <v>95</v>
      </c>
      <c r="AZ32" s="27" t="s">
        <v>45</v>
      </c>
      <c r="BA32" s="27" t="s">
        <v>46</v>
      </c>
      <c r="BB32" s="104" t="s">
        <v>95</v>
      </c>
      <c r="BC32" s="27" t="s">
        <v>45</v>
      </c>
      <c r="BD32" s="103" t="s">
        <v>46</v>
      </c>
      <c r="BE32" s="50" t="s">
        <v>95</v>
      </c>
      <c r="BF32" s="27" t="s">
        <v>45</v>
      </c>
      <c r="BG32" s="27" t="s">
        <v>46</v>
      </c>
      <c r="BH32" s="104" t="s">
        <v>95</v>
      </c>
      <c r="BI32" s="27" t="s">
        <v>45</v>
      </c>
      <c r="BJ32" s="103" t="s">
        <v>46</v>
      </c>
      <c r="BK32" s="50" t="s">
        <v>95</v>
      </c>
      <c r="BL32" s="27" t="s">
        <v>45</v>
      </c>
      <c r="BM32" s="27" t="s">
        <v>46</v>
      </c>
      <c r="BN32" s="104" t="s">
        <v>95</v>
      </c>
      <c r="BO32" s="27" t="s">
        <v>45</v>
      </c>
      <c r="BP32" s="103" t="s">
        <v>46</v>
      </c>
      <c r="BQ32" s="50" t="s">
        <v>95</v>
      </c>
      <c r="BR32" s="27" t="s">
        <v>45</v>
      </c>
      <c r="BS32" s="103" t="s">
        <v>46</v>
      </c>
      <c r="BT32" s="50" t="s">
        <v>95</v>
      </c>
      <c r="BU32" s="27" t="s">
        <v>45</v>
      </c>
      <c r="BV32" s="103" t="s">
        <v>46</v>
      </c>
      <c r="BW32" s="50" t="s">
        <v>95</v>
      </c>
      <c r="BX32" s="27" t="s">
        <v>45</v>
      </c>
      <c r="BY32" s="51" t="s">
        <v>46</v>
      </c>
      <c r="BZ32" s="104" t="s">
        <v>95</v>
      </c>
      <c r="CA32" s="27" t="s">
        <v>45</v>
      </c>
      <c r="CB32" s="27" t="s">
        <v>46</v>
      </c>
      <c r="CC32" s="27" t="s">
        <v>95</v>
      </c>
      <c r="CD32" s="27" t="s">
        <v>160</v>
      </c>
      <c r="CE32" s="51" t="s">
        <v>161</v>
      </c>
    </row>
    <row r="33" spans="2:83" x14ac:dyDescent="0.25">
      <c r="B33" s="48" t="s">
        <v>99</v>
      </c>
      <c r="C33" s="52">
        <v>2380</v>
      </c>
      <c r="D33" s="33">
        <v>50</v>
      </c>
      <c r="E33" s="33">
        <v>50</v>
      </c>
      <c r="F33" s="52">
        <v>52</v>
      </c>
      <c r="G33" s="33">
        <v>50</v>
      </c>
      <c r="H33" s="33">
        <v>50</v>
      </c>
      <c r="I33" s="52">
        <v>2098</v>
      </c>
      <c r="J33" s="33">
        <v>50</v>
      </c>
      <c r="K33" s="33">
        <v>50</v>
      </c>
      <c r="L33" s="52">
        <v>52</v>
      </c>
      <c r="M33" s="33">
        <v>50</v>
      </c>
      <c r="N33" s="33">
        <v>50</v>
      </c>
      <c r="O33" s="52">
        <v>2199</v>
      </c>
      <c r="P33" s="33">
        <v>50</v>
      </c>
      <c r="Q33" s="33">
        <v>50</v>
      </c>
      <c r="R33" s="52">
        <v>44</v>
      </c>
      <c r="S33" s="33">
        <v>50</v>
      </c>
      <c r="T33" s="33">
        <v>50</v>
      </c>
      <c r="U33" s="160" t="s">
        <v>89</v>
      </c>
      <c r="V33" s="160" t="s">
        <v>89</v>
      </c>
      <c r="W33" s="160" t="s">
        <v>89</v>
      </c>
      <c r="X33" s="52">
        <v>42</v>
      </c>
      <c r="Y33" s="33">
        <v>147</v>
      </c>
      <c r="Z33" s="33">
        <v>222</v>
      </c>
      <c r="AA33" s="160" t="s">
        <v>89</v>
      </c>
      <c r="AB33" s="160" t="s">
        <v>89</v>
      </c>
      <c r="AC33" s="160" t="s">
        <v>89</v>
      </c>
      <c r="AD33" s="52">
        <v>42</v>
      </c>
      <c r="AE33" s="33">
        <v>147</v>
      </c>
      <c r="AF33" s="33">
        <v>222</v>
      </c>
      <c r="AG33" s="52">
        <v>2090</v>
      </c>
      <c r="AH33" s="33" t="s">
        <v>208</v>
      </c>
      <c r="AI33" s="33" t="s">
        <v>215</v>
      </c>
      <c r="AJ33" s="52">
        <v>3</v>
      </c>
      <c r="AK33" s="33">
        <v>147</v>
      </c>
      <c r="AL33" s="33">
        <v>222</v>
      </c>
      <c r="AM33" s="52">
        <v>2118</v>
      </c>
      <c r="AN33" s="33" t="s">
        <v>65</v>
      </c>
      <c r="AO33" s="33" t="s">
        <v>66</v>
      </c>
      <c r="AP33" s="52">
        <v>3</v>
      </c>
      <c r="AQ33" s="33">
        <v>147</v>
      </c>
      <c r="AR33" s="33">
        <v>222</v>
      </c>
      <c r="AS33" s="52">
        <v>2043</v>
      </c>
      <c r="AT33" s="33" t="s">
        <v>65</v>
      </c>
      <c r="AU33" s="33" t="s">
        <v>66</v>
      </c>
      <c r="AV33" s="52">
        <v>3</v>
      </c>
      <c r="AW33" s="33">
        <v>147</v>
      </c>
      <c r="AX33" s="33">
        <v>222</v>
      </c>
      <c r="AY33" s="52">
        <v>1962</v>
      </c>
      <c r="AZ33" s="33" t="s">
        <v>65</v>
      </c>
      <c r="BA33" s="33" t="s">
        <v>66</v>
      </c>
      <c r="BB33" s="52">
        <v>3</v>
      </c>
      <c r="BC33" s="33">
        <v>147</v>
      </c>
      <c r="BD33" s="33">
        <v>222</v>
      </c>
      <c r="BE33" s="52">
        <v>1931</v>
      </c>
      <c r="BF33" s="33" t="s">
        <v>65</v>
      </c>
      <c r="BG33" s="33" t="s">
        <v>66</v>
      </c>
      <c r="BH33" s="52">
        <v>3</v>
      </c>
      <c r="BI33" s="33">
        <v>147</v>
      </c>
      <c r="BJ33" s="33">
        <v>222</v>
      </c>
      <c r="BK33" s="52">
        <v>1936</v>
      </c>
      <c r="BL33" s="33" t="s">
        <v>65</v>
      </c>
      <c r="BM33" s="33" t="s">
        <v>66</v>
      </c>
      <c r="BN33" s="52">
        <v>3</v>
      </c>
      <c r="BO33" s="33">
        <v>147</v>
      </c>
      <c r="BP33" s="33">
        <v>222</v>
      </c>
      <c r="BQ33" s="60">
        <v>1906</v>
      </c>
      <c r="BR33" s="31" t="s">
        <v>65</v>
      </c>
      <c r="BS33" s="54" t="s">
        <v>66</v>
      </c>
      <c r="BT33" s="60">
        <v>1868</v>
      </c>
      <c r="BU33" s="31" t="s">
        <v>65</v>
      </c>
      <c r="BV33" s="54" t="s">
        <v>66</v>
      </c>
      <c r="BW33" s="60">
        <v>1878</v>
      </c>
      <c r="BX33" s="31" t="s">
        <v>65</v>
      </c>
      <c r="BY33" s="55" t="s">
        <v>66</v>
      </c>
      <c r="BZ33" s="64">
        <v>1846</v>
      </c>
      <c r="CA33" s="31" t="s">
        <v>65</v>
      </c>
      <c r="CB33" s="31" t="s">
        <v>66</v>
      </c>
      <c r="CC33" s="33">
        <v>0</v>
      </c>
      <c r="CD33" s="33">
        <v>0</v>
      </c>
      <c r="CE33" s="56">
        <v>0</v>
      </c>
    </row>
    <row r="34" spans="2:83" x14ac:dyDescent="0.25">
      <c r="B34" s="48" t="s">
        <v>67</v>
      </c>
      <c r="C34" s="52">
        <v>60</v>
      </c>
      <c r="D34" s="33">
        <v>30</v>
      </c>
      <c r="E34" s="33">
        <v>30</v>
      </c>
      <c r="F34" s="52">
        <v>3</v>
      </c>
      <c r="G34" s="33">
        <v>30</v>
      </c>
      <c r="H34" s="33">
        <v>30</v>
      </c>
      <c r="I34" s="52">
        <v>40</v>
      </c>
      <c r="J34" s="33">
        <v>30</v>
      </c>
      <c r="K34" s="33">
        <v>30</v>
      </c>
      <c r="L34" s="52">
        <v>3</v>
      </c>
      <c r="M34" s="33">
        <v>30</v>
      </c>
      <c r="N34" s="33">
        <v>30</v>
      </c>
      <c r="O34" s="52">
        <v>39</v>
      </c>
      <c r="P34" s="33">
        <v>30</v>
      </c>
      <c r="Q34" s="33">
        <v>30</v>
      </c>
      <c r="R34" s="52">
        <v>4</v>
      </c>
      <c r="S34" s="33">
        <v>30</v>
      </c>
      <c r="T34" s="33">
        <v>30</v>
      </c>
      <c r="U34" s="160" t="s">
        <v>89</v>
      </c>
      <c r="V34" s="160" t="s">
        <v>89</v>
      </c>
      <c r="W34" s="160" t="s">
        <v>89</v>
      </c>
      <c r="X34" s="52">
        <v>4</v>
      </c>
      <c r="Y34" s="33">
        <v>88</v>
      </c>
      <c r="Z34" s="33">
        <v>92</v>
      </c>
      <c r="AA34" s="160" t="s">
        <v>89</v>
      </c>
      <c r="AB34" s="160" t="s">
        <v>89</v>
      </c>
      <c r="AC34" s="160" t="s">
        <v>89</v>
      </c>
      <c r="AD34" s="52">
        <v>4</v>
      </c>
      <c r="AE34" s="33">
        <v>88</v>
      </c>
      <c r="AF34" s="33">
        <v>92</v>
      </c>
      <c r="AG34" s="52">
        <v>49</v>
      </c>
      <c r="AH34" s="33" t="s">
        <v>220</v>
      </c>
      <c r="AI34" s="33" t="s">
        <v>209</v>
      </c>
      <c r="AJ34" s="52">
        <v>4</v>
      </c>
      <c r="AK34" s="33">
        <v>88</v>
      </c>
      <c r="AL34" s="33">
        <v>92</v>
      </c>
      <c r="AM34" s="52">
        <v>24</v>
      </c>
      <c r="AN34" s="33" t="s">
        <v>68</v>
      </c>
      <c r="AO34" s="33" t="s">
        <v>68</v>
      </c>
      <c r="AP34" s="52">
        <v>4</v>
      </c>
      <c r="AQ34" s="33">
        <v>88</v>
      </c>
      <c r="AR34" s="33">
        <v>92</v>
      </c>
      <c r="AS34" s="52">
        <v>19</v>
      </c>
      <c r="AT34" s="33" t="s">
        <v>68</v>
      </c>
      <c r="AU34" s="33" t="s">
        <v>68</v>
      </c>
      <c r="AV34" s="52">
        <v>4</v>
      </c>
      <c r="AW34" s="33">
        <v>88</v>
      </c>
      <c r="AX34" s="33">
        <v>92</v>
      </c>
      <c r="AY34" s="52">
        <v>15</v>
      </c>
      <c r="AZ34" s="33" t="s">
        <v>68</v>
      </c>
      <c r="BA34" s="33" t="s">
        <v>68</v>
      </c>
      <c r="BB34" s="52">
        <v>4</v>
      </c>
      <c r="BC34" s="33">
        <v>88</v>
      </c>
      <c r="BD34" s="33">
        <v>92</v>
      </c>
      <c r="BE34" s="52">
        <v>15</v>
      </c>
      <c r="BF34" s="33" t="s">
        <v>68</v>
      </c>
      <c r="BG34" s="33" t="s">
        <v>68</v>
      </c>
      <c r="BH34" s="52">
        <v>4</v>
      </c>
      <c r="BI34" s="33">
        <v>88</v>
      </c>
      <c r="BJ34" s="33">
        <v>92</v>
      </c>
      <c r="BK34" s="52">
        <v>21</v>
      </c>
      <c r="BL34" s="33" t="s">
        <v>68</v>
      </c>
      <c r="BM34" s="33" t="s">
        <v>68</v>
      </c>
      <c r="BN34" s="52">
        <v>4</v>
      </c>
      <c r="BO34" s="33">
        <v>88</v>
      </c>
      <c r="BP34" s="33">
        <v>92</v>
      </c>
      <c r="BQ34" s="60">
        <v>19</v>
      </c>
      <c r="BR34" s="31" t="s">
        <v>68</v>
      </c>
      <c r="BS34" s="54" t="s">
        <v>68</v>
      </c>
      <c r="BT34" s="60">
        <v>19</v>
      </c>
      <c r="BU34" s="31" t="s">
        <v>68</v>
      </c>
      <c r="BV34" s="54" t="s">
        <v>68</v>
      </c>
      <c r="BW34" s="60">
        <v>22</v>
      </c>
      <c r="BX34" s="31" t="s">
        <v>68</v>
      </c>
      <c r="BY34" s="55" t="s">
        <v>68</v>
      </c>
      <c r="BZ34" s="64">
        <v>26</v>
      </c>
      <c r="CA34" s="31" t="s">
        <v>68</v>
      </c>
      <c r="CB34" s="31" t="s">
        <v>68</v>
      </c>
      <c r="CC34" s="33">
        <v>4</v>
      </c>
      <c r="CD34" s="33">
        <v>16</v>
      </c>
      <c r="CE34" s="56">
        <v>16</v>
      </c>
    </row>
    <row r="35" spans="2:83" ht="15.75" thickBot="1" x14ac:dyDescent="0.3">
      <c r="B35" s="48" t="s">
        <v>69</v>
      </c>
      <c r="C35" s="52">
        <v>30</v>
      </c>
      <c r="D35" s="33">
        <v>40</v>
      </c>
      <c r="E35" s="33">
        <v>40</v>
      </c>
      <c r="F35" s="52">
        <v>0</v>
      </c>
      <c r="G35" s="33">
        <v>40</v>
      </c>
      <c r="H35" s="33">
        <v>40</v>
      </c>
      <c r="I35" s="52">
        <v>11</v>
      </c>
      <c r="J35" s="33">
        <v>40</v>
      </c>
      <c r="K35" s="33">
        <v>40</v>
      </c>
      <c r="L35" s="52">
        <v>0</v>
      </c>
      <c r="M35" s="33">
        <v>40</v>
      </c>
      <c r="N35" s="33">
        <v>40</v>
      </c>
      <c r="O35" s="52">
        <v>11</v>
      </c>
      <c r="P35" s="33">
        <v>40</v>
      </c>
      <c r="Q35" s="33">
        <v>40</v>
      </c>
      <c r="R35" s="52">
        <v>0</v>
      </c>
      <c r="S35" s="33">
        <v>40</v>
      </c>
      <c r="T35" s="33">
        <v>40</v>
      </c>
      <c r="U35" s="160" t="s">
        <v>89</v>
      </c>
      <c r="V35" s="160" t="s">
        <v>89</v>
      </c>
      <c r="W35" s="160" t="s">
        <v>89</v>
      </c>
      <c r="X35" s="52">
        <v>0</v>
      </c>
      <c r="Y35" s="33">
        <v>117</v>
      </c>
      <c r="Z35" s="33">
        <v>120</v>
      </c>
      <c r="AA35" s="160" t="s">
        <v>89</v>
      </c>
      <c r="AB35" s="160" t="s">
        <v>89</v>
      </c>
      <c r="AC35" s="160" t="s">
        <v>89</v>
      </c>
      <c r="AD35" s="52">
        <v>1</v>
      </c>
      <c r="AE35" s="33">
        <v>117</v>
      </c>
      <c r="AF35" s="33">
        <v>120</v>
      </c>
      <c r="AG35" s="52">
        <v>30</v>
      </c>
      <c r="AH35" s="33" t="s">
        <v>210</v>
      </c>
      <c r="AI35" s="33" t="s">
        <v>216</v>
      </c>
      <c r="AJ35" s="52">
        <v>1</v>
      </c>
      <c r="AK35" s="33">
        <v>117</v>
      </c>
      <c r="AL35" s="33">
        <v>120</v>
      </c>
      <c r="AM35" s="52">
        <v>43</v>
      </c>
      <c r="AN35" s="33" t="s">
        <v>70</v>
      </c>
      <c r="AO35" s="33" t="s">
        <v>71</v>
      </c>
      <c r="AP35" s="52">
        <v>1</v>
      </c>
      <c r="AQ35" s="33">
        <v>117</v>
      </c>
      <c r="AR35" s="33">
        <v>120</v>
      </c>
      <c r="AS35" s="52">
        <v>42</v>
      </c>
      <c r="AT35" s="33" t="s">
        <v>70</v>
      </c>
      <c r="AU35" s="33" t="s">
        <v>71</v>
      </c>
      <c r="AV35" s="52">
        <v>5</v>
      </c>
      <c r="AW35" s="33">
        <v>117</v>
      </c>
      <c r="AX35" s="33">
        <v>120</v>
      </c>
      <c r="AY35" s="52">
        <v>27</v>
      </c>
      <c r="AZ35" s="33" t="s">
        <v>70</v>
      </c>
      <c r="BA35" s="33" t="s">
        <v>71</v>
      </c>
      <c r="BB35" s="52">
        <v>3</v>
      </c>
      <c r="BC35" s="33">
        <v>117</v>
      </c>
      <c r="BD35" s="33">
        <v>120</v>
      </c>
      <c r="BE35" s="52">
        <v>24</v>
      </c>
      <c r="BF35" s="33" t="s">
        <v>70</v>
      </c>
      <c r="BG35" s="33" t="s">
        <v>71</v>
      </c>
      <c r="BH35" s="52">
        <v>3</v>
      </c>
      <c r="BI35" s="33">
        <v>117</v>
      </c>
      <c r="BJ35" s="33">
        <v>120</v>
      </c>
      <c r="BK35" s="52">
        <v>24</v>
      </c>
      <c r="BL35" s="33" t="s">
        <v>70</v>
      </c>
      <c r="BM35" s="33" t="s">
        <v>71</v>
      </c>
      <c r="BN35" s="52">
        <v>4</v>
      </c>
      <c r="BO35" s="33">
        <v>151</v>
      </c>
      <c r="BP35" s="33">
        <v>154</v>
      </c>
      <c r="BQ35" s="61">
        <v>23</v>
      </c>
      <c r="BR35" s="62" t="s">
        <v>70</v>
      </c>
      <c r="BS35" s="63" t="s">
        <v>71</v>
      </c>
      <c r="BT35" s="61">
        <v>19</v>
      </c>
      <c r="BU35" s="62" t="s">
        <v>70</v>
      </c>
      <c r="BV35" s="63" t="s">
        <v>71</v>
      </c>
      <c r="BW35" s="61">
        <v>14</v>
      </c>
      <c r="BX35" s="62" t="s">
        <v>70</v>
      </c>
      <c r="BY35" s="66" t="s">
        <v>71</v>
      </c>
      <c r="BZ35" s="65">
        <v>12</v>
      </c>
      <c r="CA35" s="62" t="s">
        <v>70</v>
      </c>
      <c r="CB35" s="62" t="s">
        <v>71</v>
      </c>
      <c r="CC35" s="53">
        <v>2</v>
      </c>
      <c r="CD35" s="53" t="s">
        <v>72</v>
      </c>
      <c r="CE35" s="57" t="s">
        <v>72</v>
      </c>
    </row>
    <row r="36" spans="2:83" ht="15.75" thickTop="1" x14ac:dyDescent="0.25">
      <c r="B36" s="2" t="s">
        <v>316</v>
      </c>
    </row>
    <row r="37" spans="2:83" x14ac:dyDescent="0.25">
      <c r="B37" s="2" t="s">
        <v>305</v>
      </c>
    </row>
    <row r="38" spans="2:83" x14ac:dyDescent="0.25">
      <c r="B38" s="2"/>
    </row>
    <row r="39" spans="2:83" x14ac:dyDescent="0.25">
      <c r="B39" s="1" t="s">
        <v>259</v>
      </c>
    </row>
    <row r="40" spans="2:83" ht="15.75" thickBot="1" x14ac:dyDescent="0.3">
      <c r="B40" s="1"/>
    </row>
    <row r="41" spans="2:83" ht="15.75" thickTop="1" x14ac:dyDescent="0.25">
      <c r="B41" s="1"/>
      <c r="C41" s="329">
        <v>2025</v>
      </c>
      <c r="D41" s="330"/>
      <c r="E41" s="330"/>
      <c r="F41" s="331"/>
      <c r="G41" s="329">
        <v>2024</v>
      </c>
      <c r="H41" s="330"/>
      <c r="I41" s="330"/>
      <c r="J41" s="331"/>
      <c r="K41" s="329">
        <v>2023</v>
      </c>
      <c r="L41" s="330"/>
      <c r="M41" s="330"/>
      <c r="N41" s="331"/>
      <c r="O41" s="329">
        <v>2022</v>
      </c>
      <c r="P41" s="330"/>
      <c r="Q41" s="330"/>
      <c r="R41" s="331"/>
      <c r="S41" s="329">
        <v>2021</v>
      </c>
      <c r="T41" s="330"/>
      <c r="U41" s="330"/>
      <c r="V41" s="331"/>
      <c r="W41" s="329">
        <v>2020</v>
      </c>
      <c r="X41" s="330"/>
      <c r="Y41" s="330"/>
      <c r="Z41" s="331"/>
      <c r="AA41" s="329">
        <v>2019</v>
      </c>
      <c r="AB41" s="330"/>
      <c r="AC41" s="330"/>
      <c r="AD41" s="331"/>
      <c r="AE41" s="329">
        <v>2018</v>
      </c>
      <c r="AF41" s="330"/>
      <c r="AG41" s="330"/>
      <c r="AH41" s="330"/>
      <c r="AI41" s="329">
        <v>2017</v>
      </c>
      <c r="AJ41" s="330"/>
      <c r="AK41" s="330"/>
      <c r="AL41" s="330"/>
      <c r="AM41" s="329">
        <v>2016</v>
      </c>
      <c r="AN41" s="330"/>
      <c r="AO41" s="330"/>
      <c r="AP41" s="330"/>
      <c r="AQ41" s="329">
        <v>2015</v>
      </c>
      <c r="AR41" s="330"/>
      <c r="AS41" s="330"/>
      <c r="AT41" s="330"/>
      <c r="AU41" s="329">
        <v>2014</v>
      </c>
      <c r="AV41" s="330"/>
      <c r="AW41" s="330"/>
      <c r="AX41" s="330"/>
      <c r="AY41" s="329">
        <v>2013</v>
      </c>
      <c r="AZ41" s="330"/>
      <c r="BA41" s="330"/>
      <c r="BB41" s="331"/>
      <c r="BC41" s="329">
        <v>2012</v>
      </c>
      <c r="BD41" s="330"/>
      <c r="BE41" s="330"/>
      <c r="BF41" s="331"/>
      <c r="BG41" s="329">
        <v>2011</v>
      </c>
      <c r="BH41" s="330"/>
      <c r="BI41" s="330"/>
      <c r="BJ41" s="331"/>
      <c r="BL41" s="125"/>
      <c r="BM41" s="126"/>
      <c r="BN41" s="126"/>
      <c r="BO41" s="127"/>
      <c r="BP41" s="125"/>
      <c r="BQ41" s="126"/>
      <c r="BR41" s="126"/>
      <c r="BS41" s="127"/>
      <c r="BT41" s="128"/>
      <c r="BU41" s="129"/>
      <c r="BV41" s="129"/>
      <c r="BW41" s="129"/>
      <c r="BX41" s="128"/>
      <c r="BY41" s="129"/>
      <c r="BZ41" s="129"/>
      <c r="CA41" s="130"/>
      <c r="CB41" s="129"/>
      <c r="CC41" s="129"/>
      <c r="CD41" s="129"/>
      <c r="CE41" s="130"/>
    </row>
    <row r="42" spans="2:83" x14ac:dyDescent="0.25">
      <c r="B42" s="334"/>
      <c r="C42" s="332" t="s">
        <v>95</v>
      </c>
      <c r="D42" s="333"/>
      <c r="E42" s="323" t="s">
        <v>44</v>
      </c>
      <c r="F42" s="303"/>
      <c r="G42" s="332" t="s">
        <v>95</v>
      </c>
      <c r="H42" s="333"/>
      <c r="I42" s="323" t="s">
        <v>44</v>
      </c>
      <c r="J42" s="303"/>
      <c r="K42" s="332" t="s">
        <v>95</v>
      </c>
      <c r="L42" s="333"/>
      <c r="M42" s="323" t="s">
        <v>44</v>
      </c>
      <c r="N42" s="303"/>
      <c r="O42" s="332" t="s">
        <v>95</v>
      </c>
      <c r="P42" s="333"/>
      <c r="Q42" s="323" t="s">
        <v>44</v>
      </c>
      <c r="R42" s="303"/>
      <c r="S42" s="332" t="s">
        <v>95</v>
      </c>
      <c r="T42" s="333"/>
      <c r="U42" s="323" t="s">
        <v>44</v>
      </c>
      <c r="V42" s="303"/>
      <c r="W42" s="332" t="s">
        <v>95</v>
      </c>
      <c r="X42" s="333"/>
      <c r="Y42" s="323" t="s">
        <v>44</v>
      </c>
      <c r="Z42" s="303"/>
      <c r="AA42" s="332" t="s">
        <v>95</v>
      </c>
      <c r="AB42" s="333"/>
      <c r="AC42" s="323" t="s">
        <v>44</v>
      </c>
      <c r="AD42" s="303"/>
      <c r="AE42" s="332" t="s">
        <v>95</v>
      </c>
      <c r="AF42" s="333"/>
      <c r="AG42" s="323" t="s">
        <v>44</v>
      </c>
      <c r="AH42" s="303"/>
      <c r="AI42" s="332" t="s">
        <v>95</v>
      </c>
      <c r="AJ42" s="333"/>
      <c r="AK42" s="323" t="s">
        <v>44</v>
      </c>
      <c r="AL42" s="303"/>
      <c r="AM42" s="332" t="s">
        <v>95</v>
      </c>
      <c r="AN42" s="333"/>
      <c r="AO42" s="323" t="s">
        <v>44</v>
      </c>
      <c r="AP42" s="303"/>
      <c r="AQ42" s="332" t="s">
        <v>95</v>
      </c>
      <c r="AR42" s="333"/>
      <c r="AS42" s="323" t="s">
        <v>44</v>
      </c>
      <c r="AT42" s="303"/>
      <c r="AU42" s="332" t="s">
        <v>95</v>
      </c>
      <c r="AV42" s="333"/>
      <c r="AW42" s="323" t="s">
        <v>44</v>
      </c>
      <c r="AX42" s="303"/>
      <c r="AY42" s="327" t="s">
        <v>95</v>
      </c>
      <c r="AZ42" s="304"/>
      <c r="BA42" s="323" t="s">
        <v>44</v>
      </c>
      <c r="BB42" s="328"/>
      <c r="BC42" s="327" t="s">
        <v>95</v>
      </c>
      <c r="BD42" s="304"/>
      <c r="BE42" s="323" t="s">
        <v>44</v>
      </c>
      <c r="BF42" s="328"/>
      <c r="BG42" s="156" t="s">
        <v>95</v>
      </c>
      <c r="BH42" s="46"/>
      <c r="BI42" s="45" t="s">
        <v>44</v>
      </c>
      <c r="BJ42" s="157"/>
      <c r="BL42" s="131"/>
      <c r="BM42" s="132"/>
      <c r="BN42" s="133"/>
      <c r="BO42" s="134"/>
      <c r="BP42" s="131"/>
      <c r="BQ42" s="132"/>
      <c r="BR42" s="133"/>
      <c r="BS42" s="134"/>
      <c r="BT42" s="135"/>
      <c r="BU42" s="136"/>
      <c r="BV42" s="137"/>
      <c r="BW42" s="138"/>
      <c r="BX42" s="135"/>
      <c r="BY42" s="136"/>
      <c r="BZ42" s="137"/>
      <c r="CA42" s="139"/>
      <c r="CB42" s="140"/>
      <c r="CC42" s="136"/>
      <c r="CD42" s="137"/>
      <c r="CE42" s="139"/>
    </row>
    <row r="43" spans="2:83" x14ac:dyDescent="0.25">
      <c r="B43" s="334"/>
      <c r="C43" s="68" t="s">
        <v>2</v>
      </c>
      <c r="D43" s="22" t="s">
        <v>1</v>
      </c>
      <c r="E43" s="46" t="s">
        <v>2</v>
      </c>
      <c r="F43" s="45" t="s">
        <v>1</v>
      </c>
      <c r="G43" s="68" t="s">
        <v>2</v>
      </c>
      <c r="H43" s="22" t="s">
        <v>1</v>
      </c>
      <c r="I43" s="46" t="s">
        <v>2</v>
      </c>
      <c r="J43" s="45" t="s">
        <v>1</v>
      </c>
      <c r="K43" s="68" t="s">
        <v>2</v>
      </c>
      <c r="L43" s="22" t="s">
        <v>1</v>
      </c>
      <c r="M43" s="46" t="s">
        <v>2</v>
      </c>
      <c r="N43" s="45" t="s">
        <v>1</v>
      </c>
      <c r="O43" s="68" t="s">
        <v>2</v>
      </c>
      <c r="P43" s="22" t="s">
        <v>1</v>
      </c>
      <c r="Q43" s="46" t="s">
        <v>2</v>
      </c>
      <c r="R43" s="45" t="s">
        <v>1</v>
      </c>
      <c r="S43" s="68" t="s">
        <v>2</v>
      </c>
      <c r="T43" s="22" t="s">
        <v>1</v>
      </c>
      <c r="U43" s="46" t="s">
        <v>2</v>
      </c>
      <c r="V43" s="45" t="s">
        <v>1</v>
      </c>
      <c r="W43" s="68" t="s">
        <v>221</v>
      </c>
      <c r="X43" s="22" t="s">
        <v>1</v>
      </c>
      <c r="Y43" s="46" t="s">
        <v>2</v>
      </c>
      <c r="Z43" s="45" t="s">
        <v>1</v>
      </c>
      <c r="AA43" s="68" t="s">
        <v>2</v>
      </c>
      <c r="AB43" s="22" t="s">
        <v>1</v>
      </c>
      <c r="AC43" s="46" t="s">
        <v>2</v>
      </c>
      <c r="AD43" s="45" t="s">
        <v>1</v>
      </c>
      <c r="AE43" s="68" t="s">
        <v>2</v>
      </c>
      <c r="AF43" s="22" t="s">
        <v>1</v>
      </c>
      <c r="AG43" s="46" t="s">
        <v>2</v>
      </c>
      <c r="AH43" s="45" t="s">
        <v>1</v>
      </c>
      <c r="AI43" s="68" t="s">
        <v>2</v>
      </c>
      <c r="AJ43" s="22" t="s">
        <v>1</v>
      </c>
      <c r="AK43" s="46" t="s">
        <v>2</v>
      </c>
      <c r="AL43" s="45" t="s">
        <v>1</v>
      </c>
      <c r="AM43" s="68" t="s">
        <v>2</v>
      </c>
      <c r="AN43" s="22" t="s">
        <v>1</v>
      </c>
      <c r="AO43" s="46" t="s">
        <v>2</v>
      </c>
      <c r="AP43" s="45" t="s">
        <v>1</v>
      </c>
      <c r="AQ43" s="68" t="s">
        <v>2</v>
      </c>
      <c r="AR43" s="22" t="s">
        <v>1</v>
      </c>
      <c r="AS43" s="46" t="s">
        <v>2</v>
      </c>
      <c r="AT43" s="45" t="s">
        <v>1</v>
      </c>
      <c r="AU43" s="68" t="s">
        <v>2</v>
      </c>
      <c r="AV43" s="22" t="s">
        <v>1</v>
      </c>
      <c r="AW43" s="46" t="s">
        <v>2</v>
      </c>
      <c r="AX43" s="45" t="s">
        <v>1</v>
      </c>
      <c r="AY43" s="68" t="s">
        <v>2</v>
      </c>
      <c r="AZ43" s="22" t="s">
        <v>1</v>
      </c>
      <c r="BA43" s="46" t="s">
        <v>2</v>
      </c>
      <c r="BB43" s="45" t="s">
        <v>1</v>
      </c>
      <c r="BC43" s="68" t="s">
        <v>2</v>
      </c>
      <c r="BD43" s="22" t="s">
        <v>1</v>
      </c>
      <c r="BE43" s="46" t="s">
        <v>2</v>
      </c>
      <c r="BF43" s="69" t="s">
        <v>1</v>
      </c>
      <c r="BG43" s="110" t="s">
        <v>2</v>
      </c>
      <c r="BH43" s="22" t="s">
        <v>1</v>
      </c>
      <c r="BI43" s="46" t="s">
        <v>2</v>
      </c>
      <c r="BJ43" s="69" t="s">
        <v>1</v>
      </c>
      <c r="BL43" s="141"/>
      <c r="BM43" s="142"/>
      <c r="BN43" s="136"/>
      <c r="BO43" s="137"/>
      <c r="BP43" s="141"/>
      <c r="BQ43" s="142"/>
      <c r="BR43" s="136"/>
      <c r="BS43" s="137"/>
      <c r="BT43" s="141"/>
      <c r="BU43" s="142"/>
      <c r="BV43" s="136"/>
      <c r="BW43" s="137"/>
      <c r="BX43" s="141"/>
      <c r="BY43" s="142"/>
      <c r="BZ43" s="136"/>
      <c r="CA43" s="143"/>
      <c r="CB43" s="144"/>
      <c r="CC43" s="142"/>
      <c r="CD43" s="136"/>
      <c r="CE43" s="143"/>
    </row>
    <row r="44" spans="2:83" x14ac:dyDescent="0.25">
      <c r="B44" s="67" t="s">
        <v>97</v>
      </c>
      <c r="C44" s="52">
        <v>2556</v>
      </c>
      <c r="D44" s="33">
        <v>3800</v>
      </c>
      <c r="E44" s="146">
        <f>ROUND(C44/SUM($C$44:$C$50),4)</f>
        <v>0.4244</v>
      </c>
      <c r="F44" s="146">
        <f>ROUND(D44/SUM($D$44:$D$50),4)</f>
        <v>0.79349999999999998</v>
      </c>
      <c r="G44" s="52">
        <v>2556</v>
      </c>
      <c r="H44" s="33">
        <v>3913</v>
      </c>
      <c r="I44" s="146">
        <v>0.44600000000000001</v>
      </c>
      <c r="J44" s="146">
        <v>0.80100000000000005</v>
      </c>
      <c r="K44" s="52">
        <v>2530</v>
      </c>
      <c r="L44" s="33">
        <v>3769</v>
      </c>
      <c r="M44" s="146">
        <v>0.44600000000000001</v>
      </c>
      <c r="N44" s="146">
        <v>0.8</v>
      </c>
      <c r="O44" s="52" t="s">
        <v>89</v>
      </c>
      <c r="P44" s="33">
        <v>3852</v>
      </c>
      <c r="Q44" s="146" t="s">
        <v>89</v>
      </c>
      <c r="R44" s="146">
        <v>0.8</v>
      </c>
      <c r="S44" s="52" t="s">
        <v>89</v>
      </c>
      <c r="T44" s="33">
        <v>3867</v>
      </c>
      <c r="U44" s="146" t="s">
        <v>89</v>
      </c>
      <c r="V44" s="146">
        <v>0.8</v>
      </c>
      <c r="W44" s="52">
        <v>2567</v>
      </c>
      <c r="X44" s="33">
        <v>3892</v>
      </c>
      <c r="Y44" s="146">
        <v>0.4511</v>
      </c>
      <c r="Z44" s="146">
        <v>0.80530000000000002</v>
      </c>
      <c r="AA44" s="52">
        <v>2620</v>
      </c>
      <c r="AB44" s="33">
        <v>3781</v>
      </c>
      <c r="AC44" s="146">
        <v>0.45450000000000002</v>
      </c>
      <c r="AD44" s="146">
        <v>0.80530000000000002</v>
      </c>
      <c r="AE44" s="52">
        <v>2452</v>
      </c>
      <c r="AF44" s="33">
        <v>3856</v>
      </c>
      <c r="AG44" s="146">
        <v>0.45200000000000001</v>
      </c>
      <c r="AH44" s="146">
        <v>0.80669999999999997</v>
      </c>
      <c r="AI44" s="52">
        <v>2388</v>
      </c>
      <c r="AJ44" s="33">
        <v>3810</v>
      </c>
      <c r="AK44" s="146">
        <v>0.45960000000000001</v>
      </c>
      <c r="AL44" s="146">
        <v>0.81120000000000003</v>
      </c>
      <c r="AM44" s="52">
        <v>2303</v>
      </c>
      <c r="AN44" s="33">
        <v>3765</v>
      </c>
      <c r="AO44" s="146">
        <v>0.45622028526148972</v>
      </c>
      <c r="AP44" s="146">
        <v>0.80863402061855671</v>
      </c>
      <c r="AQ44" s="52">
        <v>2301</v>
      </c>
      <c r="AR44" s="33">
        <v>3726</v>
      </c>
      <c r="AS44" s="146">
        <v>0.46200000000000002</v>
      </c>
      <c r="AT44" s="146">
        <v>0.81499999999999995</v>
      </c>
      <c r="AU44" s="52">
        <v>2260</v>
      </c>
      <c r="AV44" s="32">
        <v>3721</v>
      </c>
      <c r="AW44" s="146">
        <v>0.46300000000000002</v>
      </c>
      <c r="AX44" s="146">
        <v>0.82099999999999995</v>
      </c>
      <c r="AY44" s="52">
        <v>2182</v>
      </c>
      <c r="AZ44" s="32">
        <v>3771</v>
      </c>
      <c r="BA44" s="41">
        <v>0.46</v>
      </c>
      <c r="BB44" s="41">
        <v>0.82499999999999996</v>
      </c>
      <c r="BC44" s="60">
        <v>2091</v>
      </c>
      <c r="BD44" s="31">
        <v>3772</v>
      </c>
      <c r="BE44" s="41">
        <v>0.45200000000000001</v>
      </c>
      <c r="BF44" s="41">
        <v>0.83499999999999996</v>
      </c>
      <c r="BG44" s="52">
        <v>2066</v>
      </c>
      <c r="BH44" s="32">
        <v>3834</v>
      </c>
      <c r="BI44" s="41">
        <v>0.54</v>
      </c>
      <c r="BJ44" s="41">
        <v>0.83889999999999998</v>
      </c>
      <c r="BL44" s="145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5"/>
      <c r="CA44" s="145"/>
      <c r="CB44" s="145"/>
      <c r="CC44" s="145"/>
      <c r="CD44" s="145"/>
      <c r="CE44" s="145"/>
    </row>
    <row r="45" spans="2:83" x14ac:dyDescent="0.25">
      <c r="B45" s="67" t="s">
        <v>98</v>
      </c>
      <c r="C45" s="52">
        <v>574</v>
      </c>
      <c r="D45" s="33">
        <v>731</v>
      </c>
      <c r="E45" s="146">
        <f t="shared" ref="E45:E50" si="0">ROUND(C45/SUM($C$44:$C$50),4)</f>
        <v>9.5299999999999996E-2</v>
      </c>
      <c r="F45" s="146">
        <f t="shared" ref="F45:F50" si="1">ROUND(D45/SUM($D$44:$D$50),4)</f>
        <v>0.15260000000000001</v>
      </c>
      <c r="G45" s="52">
        <v>559</v>
      </c>
      <c r="H45" s="33">
        <v>739</v>
      </c>
      <c r="I45" s="146">
        <v>9.8000000000000004E-2</v>
      </c>
      <c r="J45" s="146">
        <v>0.151</v>
      </c>
      <c r="K45" s="52">
        <v>489</v>
      </c>
      <c r="L45" s="33">
        <v>736</v>
      </c>
      <c r="M45" s="146">
        <v>8.5999999999999993E-2</v>
      </c>
      <c r="N45" s="146">
        <v>0.156</v>
      </c>
      <c r="O45" s="52" t="s">
        <v>89</v>
      </c>
      <c r="P45" s="33">
        <v>754</v>
      </c>
      <c r="Q45" s="146" t="s">
        <v>89</v>
      </c>
      <c r="R45" s="146">
        <v>0.157</v>
      </c>
      <c r="S45" s="52" t="s">
        <v>89</v>
      </c>
      <c r="T45" s="33">
        <v>749</v>
      </c>
      <c r="U45" s="146" t="s">
        <v>89</v>
      </c>
      <c r="V45" s="146">
        <v>0.15490000000000001</v>
      </c>
      <c r="W45" s="52">
        <v>539</v>
      </c>
      <c r="X45" s="33">
        <v>778</v>
      </c>
      <c r="Y45" s="146">
        <v>9.4700000000000006E-2</v>
      </c>
      <c r="Z45" s="146">
        <v>0.161</v>
      </c>
      <c r="AA45" s="52">
        <v>527</v>
      </c>
      <c r="AB45" s="33">
        <v>686</v>
      </c>
      <c r="AC45" s="146">
        <v>9.1399999999999995E-2</v>
      </c>
      <c r="AD45" s="146">
        <v>0.161</v>
      </c>
      <c r="AE45" s="52">
        <v>504</v>
      </c>
      <c r="AF45" s="33">
        <v>735</v>
      </c>
      <c r="AG45" s="146">
        <v>9.2899999999999996E-2</v>
      </c>
      <c r="AH45" s="146">
        <v>0.15379999999999999</v>
      </c>
      <c r="AI45" s="52">
        <v>482</v>
      </c>
      <c r="AJ45" s="33">
        <v>696</v>
      </c>
      <c r="AK45" s="146">
        <v>9.2799999999999994E-2</v>
      </c>
      <c r="AL45" s="146">
        <v>0.1482</v>
      </c>
      <c r="AM45" s="52">
        <v>466</v>
      </c>
      <c r="AN45" s="33">
        <v>677</v>
      </c>
      <c r="AO45" s="146">
        <v>9.2313787638668779E-2</v>
      </c>
      <c r="AP45" s="146">
        <v>0.14540378006872853</v>
      </c>
      <c r="AQ45" s="52">
        <v>421</v>
      </c>
      <c r="AR45" s="33">
        <v>645</v>
      </c>
      <c r="AS45" s="146">
        <v>8.4000000000000005E-2</v>
      </c>
      <c r="AT45" s="146">
        <v>0.14099999999999999</v>
      </c>
      <c r="AU45" s="52">
        <v>410</v>
      </c>
      <c r="AV45" s="32">
        <v>616</v>
      </c>
      <c r="AW45" s="146">
        <v>8.4000000000000005E-2</v>
      </c>
      <c r="AX45" s="146">
        <v>0.13600000000000001</v>
      </c>
      <c r="AY45" s="52">
        <v>390</v>
      </c>
      <c r="AZ45" s="32">
        <v>600</v>
      </c>
      <c r="BA45" s="41">
        <v>8.2000000000000003E-2</v>
      </c>
      <c r="BB45" s="41">
        <v>0.13100000000000001</v>
      </c>
      <c r="BC45" s="60">
        <v>368</v>
      </c>
      <c r="BD45" s="31">
        <v>552</v>
      </c>
      <c r="BE45" s="41">
        <v>0.08</v>
      </c>
      <c r="BF45" s="41">
        <v>0.122</v>
      </c>
      <c r="BG45" s="52">
        <v>359</v>
      </c>
      <c r="BH45" s="32">
        <v>539</v>
      </c>
      <c r="BI45" s="41">
        <v>7.8799999999999995E-2</v>
      </c>
      <c r="BJ45" s="41">
        <v>0.1179</v>
      </c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5"/>
      <c r="CA45" s="145"/>
      <c r="CB45" s="145"/>
      <c r="CC45" s="145"/>
      <c r="CD45" s="145"/>
      <c r="CE45" s="145"/>
    </row>
    <row r="46" spans="2:83" x14ac:dyDescent="0.25">
      <c r="B46" s="67" t="s">
        <v>55</v>
      </c>
      <c r="C46" s="52">
        <v>28</v>
      </c>
      <c r="D46" s="33">
        <v>68</v>
      </c>
      <c r="E46" s="146">
        <f t="shared" si="0"/>
        <v>4.5999999999999999E-3</v>
      </c>
      <c r="F46" s="146">
        <f t="shared" si="1"/>
        <v>1.4200000000000001E-2</v>
      </c>
      <c r="G46" s="52">
        <v>36</v>
      </c>
      <c r="H46" s="33">
        <v>65</v>
      </c>
      <c r="I46" s="146">
        <v>6.0000000000000001E-3</v>
      </c>
      <c r="J46" s="146">
        <v>1.2999999999999999E-2</v>
      </c>
      <c r="K46" s="52">
        <v>35</v>
      </c>
      <c r="L46" s="33">
        <v>65</v>
      </c>
      <c r="M46" s="146">
        <v>6.0000000000000001E-3</v>
      </c>
      <c r="N46" s="146">
        <v>1.4E-2</v>
      </c>
      <c r="O46" s="52" t="s">
        <v>89</v>
      </c>
      <c r="P46" s="33">
        <v>65</v>
      </c>
      <c r="Q46" s="146" t="s">
        <v>89</v>
      </c>
      <c r="R46" s="146">
        <v>1.4E-2</v>
      </c>
      <c r="S46" s="52" t="s">
        <v>89</v>
      </c>
      <c r="T46" s="33">
        <v>72</v>
      </c>
      <c r="U46" s="146" t="s">
        <v>89</v>
      </c>
      <c r="V46" s="146">
        <v>1.49E-2</v>
      </c>
      <c r="W46" s="52">
        <v>58</v>
      </c>
      <c r="X46" s="33">
        <v>73</v>
      </c>
      <c r="Y46" s="146">
        <v>1.01E-2</v>
      </c>
      <c r="Z46" s="146">
        <v>1.5100000000000001E-2</v>
      </c>
      <c r="AA46" s="52">
        <v>55</v>
      </c>
      <c r="AB46" s="33">
        <v>81</v>
      </c>
      <c r="AC46" s="146">
        <v>9.4999999999999998E-3</v>
      </c>
      <c r="AD46" s="146">
        <v>1.5100000000000001E-2</v>
      </c>
      <c r="AE46" s="52">
        <v>44</v>
      </c>
      <c r="AF46" s="33">
        <v>90</v>
      </c>
      <c r="AG46" s="146">
        <v>8.0999999999999996E-3</v>
      </c>
      <c r="AH46" s="146">
        <v>1.8800000000000001E-2</v>
      </c>
      <c r="AI46" s="52">
        <v>43</v>
      </c>
      <c r="AJ46" s="33">
        <v>90</v>
      </c>
      <c r="AK46" s="146">
        <v>8.3000000000000001E-3</v>
      </c>
      <c r="AL46" s="146">
        <v>1.9199999999999998E-2</v>
      </c>
      <c r="AM46" s="52">
        <v>44</v>
      </c>
      <c r="AN46" s="33">
        <v>112</v>
      </c>
      <c r="AO46" s="146">
        <v>8.7163232963549924E-3</v>
      </c>
      <c r="AP46" s="146">
        <v>2.4054982817869417E-2</v>
      </c>
      <c r="AQ46" s="52">
        <v>43</v>
      </c>
      <c r="AR46" s="33">
        <v>104</v>
      </c>
      <c r="AS46" s="146">
        <v>8.9999999999999993E-3</v>
      </c>
      <c r="AT46" s="146">
        <v>2.3E-2</v>
      </c>
      <c r="AU46" s="52">
        <v>42</v>
      </c>
      <c r="AV46" s="32">
        <v>108</v>
      </c>
      <c r="AW46" s="146">
        <v>8.9999999999999993E-3</v>
      </c>
      <c r="AX46" s="146">
        <v>2.4E-2</v>
      </c>
      <c r="AY46" s="52">
        <v>39</v>
      </c>
      <c r="AZ46" s="32">
        <v>111</v>
      </c>
      <c r="BA46" s="41">
        <v>8.0000000000000002E-3</v>
      </c>
      <c r="BB46" s="41">
        <v>2.4E-2</v>
      </c>
      <c r="BC46" s="60">
        <v>39</v>
      </c>
      <c r="BD46" s="33">
        <v>113</v>
      </c>
      <c r="BE46" s="41">
        <v>8.0000000000000002E-3</v>
      </c>
      <c r="BF46" s="41">
        <v>2.5000000000000001E-2</v>
      </c>
      <c r="BG46" s="52">
        <v>39</v>
      </c>
      <c r="BH46" s="32">
        <v>119</v>
      </c>
      <c r="BI46" s="41">
        <v>8.6E-3</v>
      </c>
      <c r="BJ46" s="41">
        <v>2.5999999999999999E-2</v>
      </c>
      <c r="BL46" s="145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5"/>
      <c r="CA46" s="145"/>
      <c r="CB46" s="145"/>
      <c r="CC46" s="145"/>
      <c r="CD46" s="145"/>
      <c r="CE46" s="145"/>
    </row>
    <row r="47" spans="2:83" x14ac:dyDescent="0.25">
      <c r="B47" s="67" t="s">
        <v>60</v>
      </c>
      <c r="C47" s="52">
        <v>394</v>
      </c>
      <c r="D47" s="33">
        <v>135</v>
      </c>
      <c r="E47" s="146">
        <f t="shared" si="0"/>
        <v>6.54E-2</v>
      </c>
      <c r="F47" s="146">
        <f t="shared" si="1"/>
        <v>2.8199999999999999E-2</v>
      </c>
      <c r="G47" s="52">
        <v>428</v>
      </c>
      <c r="H47" s="33">
        <v>111</v>
      </c>
      <c r="I47" s="146">
        <v>7.4999999999999997E-2</v>
      </c>
      <c r="J47" s="146">
        <v>2.3E-2</v>
      </c>
      <c r="K47" s="52">
        <v>364</v>
      </c>
      <c r="L47" s="33">
        <v>95</v>
      </c>
      <c r="M47" s="146">
        <v>6.4000000000000001E-2</v>
      </c>
      <c r="N47" s="146">
        <v>0.02</v>
      </c>
      <c r="O47" s="52" t="s">
        <v>89</v>
      </c>
      <c r="P47" s="33">
        <v>96</v>
      </c>
      <c r="Q47" s="146" t="s">
        <v>89</v>
      </c>
      <c r="R47" s="146">
        <v>0.02</v>
      </c>
      <c r="S47" s="52" t="s">
        <v>89</v>
      </c>
      <c r="T47" s="33">
        <v>99</v>
      </c>
      <c r="U47" s="146" t="s">
        <v>89</v>
      </c>
      <c r="V47" s="146">
        <v>2.0500000000000001E-2</v>
      </c>
      <c r="W47" s="52">
        <v>357</v>
      </c>
      <c r="X47" s="33">
        <v>82</v>
      </c>
      <c r="Y47" s="146">
        <v>6.2700000000000006E-2</v>
      </c>
      <c r="Z47" s="146">
        <v>1.7000000000000001E-2</v>
      </c>
      <c r="AA47" s="52">
        <v>377</v>
      </c>
      <c r="AB47" s="33">
        <v>84</v>
      </c>
      <c r="AC47" s="146">
        <v>6.54E-2</v>
      </c>
      <c r="AD47" s="146">
        <v>1.7000000000000001E-2</v>
      </c>
      <c r="AE47" s="52">
        <v>321</v>
      </c>
      <c r="AF47" s="33">
        <v>87</v>
      </c>
      <c r="AG47" s="146">
        <v>5.9200000000000003E-2</v>
      </c>
      <c r="AH47" s="146">
        <v>1.8200000000000001E-2</v>
      </c>
      <c r="AI47" s="52">
        <v>279</v>
      </c>
      <c r="AJ47" s="33">
        <v>91</v>
      </c>
      <c r="AK47" s="146">
        <v>5.3699999999999998E-2</v>
      </c>
      <c r="AL47" s="146">
        <v>1.9400000000000001E-2</v>
      </c>
      <c r="AM47" s="52">
        <v>265</v>
      </c>
      <c r="AN47" s="33">
        <v>92</v>
      </c>
      <c r="AO47" s="146">
        <v>5.2496038034865293E-2</v>
      </c>
      <c r="AP47" s="146">
        <v>1.9759450171821305E-2</v>
      </c>
      <c r="AQ47" s="52">
        <v>237</v>
      </c>
      <c r="AR47" s="33">
        <v>87</v>
      </c>
      <c r="AS47" s="146">
        <v>4.8000000000000001E-2</v>
      </c>
      <c r="AT47" s="146">
        <v>1.9E-2</v>
      </c>
      <c r="AU47" s="52">
        <v>220</v>
      </c>
      <c r="AV47" s="32">
        <v>87</v>
      </c>
      <c r="AW47" s="146">
        <v>4.4999999999999998E-2</v>
      </c>
      <c r="AX47" s="146">
        <v>1.9E-2</v>
      </c>
      <c r="AY47" s="52">
        <v>228</v>
      </c>
      <c r="AZ47" s="32">
        <v>90</v>
      </c>
      <c r="BA47" s="41">
        <v>4.8000000000000001E-2</v>
      </c>
      <c r="BB47" s="41">
        <v>0.02</v>
      </c>
      <c r="BC47" s="60">
        <v>210</v>
      </c>
      <c r="BD47" s="33">
        <v>78</v>
      </c>
      <c r="BE47" s="41">
        <v>4.4999999999999998E-2</v>
      </c>
      <c r="BF47" s="41">
        <v>1.7000000000000001E-2</v>
      </c>
      <c r="BG47" s="52">
        <v>210</v>
      </c>
      <c r="BH47" s="32">
        <v>72</v>
      </c>
      <c r="BI47" s="41">
        <v>4.6100000000000002E-2</v>
      </c>
      <c r="BJ47" s="41">
        <v>1.5800000000000002E-2</v>
      </c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5"/>
      <c r="CE47" s="145"/>
    </row>
    <row r="48" spans="2:83" x14ac:dyDescent="0.25">
      <c r="B48" s="67" t="s">
        <v>99</v>
      </c>
      <c r="C48" s="60">
        <v>2380</v>
      </c>
      <c r="D48" s="42">
        <v>52</v>
      </c>
      <c r="E48" s="146">
        <f t="shared" si="0"/>
        <v>0.3952</v>
      </c>
      <c r="F48" s="146">
        <f t="shared" si="1"/>
        <v>1.09E-2</v>
      </c>
      <c r="G48" s="60">
        <v>2098</v>
      </c>
      <c r="H48" s="42">
        <v>52</v>
      </c>
      <c r="I48" s="146">
        <v>0.36599999999999999</v>
      </c>
      <c r="J48" s="146">
        <v>1.0999999999999999E-2</v>
      </c>
      <c r="K48" s="60">
        <v>2199</v>
      </c>
      <c r="L48" s="42">
        <v>44</v>
      </c>
      <c r="M48" s="146">
        <v>0.38800000000000001</v>
      </c>
      <c r="N48" s="146">
        <v>8.9999999999999993E-3</v>
      </c>
      <c r="O48" s="60" t="s">
        <v>89</v>
      </c>
      <c r="P48" s="42">
        <v>42</v>
      </c>
      <c r="Q48" s="146" t="s">
        <v>89</v>
      </c>
      <c r="R48" s="146">
        <v>8.9999999999999993E-3</v>
      </c>
      <c r="S48" s="60" t="s">
        <v>89</v>
      </c>
      <c r="T48" s="42">
        <v>42</v>
      </c>
      <c r="U48" s="146" t="s">
        <v>89</v>
      </c>
      <c r="V48" s="146">
        <v>8.6999999999999994E-3</v>
      </c>
      <c r="W48" s="60">
        <v>2090</v>
      </c>
      <c r="X48" s="42">
        <v>3</v>
      </c>
      <c r="Y48" s="146">
        <v>0.36730000000000002</v>
      </c>
      <c r="Z48" s="146">
        <v>5.9999999999999995E-4</v>
      </c>
      <c r="AA48" s="60">
        <v>2118</v>
      </c>
      <c r="AB48" s="42">
        <v>3</v>
      </c>
      <c r="AC48" s="146">
        <v>0.36749999999999999</v>
      </c>
      <c r="AD48" s="146">
        <v>5.9999999999999995E-4</v>
      </c>
      <c r="AE48" s="60">
        <v>2043</v>
      </c>
      <c r="AF48" s="42">
        <v>3</v>
      </c>
      <c r="AG48" s="146">
        <v>0.37659999999999999</v>
      </c>
      <c r="AH48" s="146">
        <v>5.9999999999999995E-4</v>
      </c>
      <c r="AI48" s="60">
        <v>1962</v>
      </c>
      <c r="AJ48" s="42">
        <v>3</v>
      </c>
      <c r="AK48" s="146">
        <v>0.37759999999999999</v>
      </c>
      <c r="AL48" s="146">
        <v>6.4000000000000005E-4</v>
      </c>
      <c r="AM48" s="60">
        <v>1931</v>
      </c>
      <c r="AN48" s="42">
        <v>3</v>
      </c>
      <c r="AO48" s="146">
        <v>0.38252773375594296</v>
      </c>
      <c r="AP48" s="146">
        <v>6.4432989690721648E-4</v>
      </c>
      <c r="AQ48" s="60">
        <v>1936</v>
      </c>
      <c r="AR48" s="42">
        <v>3</v>
      </c>
      <c r="AS48" s="146">
        <v>0.38900000000000001</v>
      </c>
      <c r="AT48" s="146">
        <v>6.9999999999999999E-4</v>
      </c>
      <c r="AU48" s="60">
        <v>1906</v>
      </c>
      <c r="AV48" s="42" t="s">
        <v>89</v>
      </c>
      <c r="AW48" s="146">
        <v>0.39100000000000001</v>
      </c>
      <c r="AX48" s="150" t="s">
        <v>89</v>
      </c>
      <c r="AY48" s="60">
        <v>1868</v>
      </c>
      <c r="AZ48" s="42" t="s">
        <v>89</v>
      </c>
      <c r="BA48" s="41">
        <v>0.39400000000000002</v>
      </c>
      <c r="BB48" s="148" t="s">
        <v>89</v>
      </c>
      <c r="BC48" s="60">
        <v>1878</v>
      </c>
      <c r="BD48" s="42" t="s">
        <v>89</v>
      </c>
      <c r="BE48" s="41">
        <v>0.40600000000000003</v>
      </c>
      <c r="BF48" s="71" t="s">
        <v>89</v>
      </c>
      <c r="BG48" s="60">
        <v>1846</v>
      </c>
      <c r="BH48" s="42">
        <v>0</v>
      </c>
      <c r="BI48" s="41">
        <v>0.40500000000000003</v>
      </c>
      <c r="BJ48" s="148">
        <v>0</v>
      </c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5"/>
      <c r="CA48" s="145"/>
      <c r="CB48" s="145"/>
      <c r="CC48" s="145"/>
      <c r="CD48" s="145"/>
      <c r="CE48" s="145"/>
    </row>
    <row r="49" spans="2:83" x14ac:dyDescent="0.25">
      <c r="B49" s="67" t="s">
        <v>67</v>
      </c>
      <c r="C49" s="60">
        <v>60</v>
      </c>
      <c r="D49" s="42">
        <v>3</v>
      </c>
      <c r="E49" s="146">
        <f t="shared" si="0"/>
        <v>0.01</v>
      </c>
      <c r="F49" s="146">
        <f t="shared" si="1"/>
        <v>5.9999999999999995E-4</v>
      </c>
      <c r="G49" s="60">
        <v>40</v>
      </c>
      <c r="H49" s="42">
        <v>3</v>
      </c>
      <c r="I49" s="146">
        <v>7.0000000000000001E-3</v>
      </c>
      <c r="J49" s="146">
        <v>1E-3</v>
      </c>
      <c r="K49" s="60">
        <v>39</v>
      </c>
      <c r="L49" s="42">
        <v>4</v>
      </c>
      <c r="M49" s="146">
        <v>7.0000000000000001E-3</v>
      </c>
      <c r="N49" s="146">
        <v>1E-3</v>
      </c>
      <c r="O49" s="60" t="s">
        <v>89</v>
      </c>
      <c r="P49" s="42">
        <v>4</v>
      </c>
      <c r="Q49" s="146" t="s">
        <v>89</v>
      </c>
      <c r="R49" s="146">
        <v>1E-3</v>
      </c>
      <c r="S49" s="60" t="s">
        <v>89</v>
      </c>
      <c r="T49" s="42">
        <v>4</v>
      </c>
      <c r="U49" s="146" t="s">
        <v>89</v>
      </c>
      <c r="V49" s="146">
        <v>8.0000000000000004E-4</v>
      </c>
      <c r="W49" s="60">
        <v>49</v>
      </c>
      <c r="X49" s="42">
        <v>4</v>
      </c>
      <c r="Y49" s="146">
        <v>8.6E-3</v>
      </c>
      <c r="Z49" s="146">
        <v>8.0000000000000004E-4</v>
      </c>
      <c r="AA49" s="60">
        <v>24</v>
      </c>
      <c r="AB49" s="42">
        <v>4</v>
      </c>
      <c r="AC49" s="146">
        <v>4.1999999999999997E-3</v>
      </c>
      <c r="AD49" s="146">
        <v>8.0000000000000004E-4</v>
      </c>
      <c r="AE49" s="60">
        <v>19</v>
      </c>
      <c r="AF49" s="42">
        <v>4</v>
      </c>
      <c r="AG49" s="146">
        <v>3.5000000000000001E-3</v>
      </c>
      <c r="AH49" s="146">
        <v>8.0000000000000004E-4</v>
      </c>
      <c r="AI49" s="60">
        <v>15</v>
      </c>
      <c r="AJ49" s="42">
        <v>4</v>
      </c>
      <c r="AK49" s="146">
        <v>2.8999999999999998E-3</v>
      </c>
      <c r="AL49" s="146">
        <v>8.4999999999999995E-4</v>
      </c>
      <c r="AM49" s="60">
        <v>15</v>
      </c>
      <c r="AN49" s="42">
        <v>4</v>
      </c>
      <c r="AO49" s="147">
        <v>2.971473851030111E-3</v>
      </c>
      <c r="AP49" s="147">
        <v>8.5910652920962198E-4</v>
      </c>
      <c r="AQ49" s="60">
        <v>21</v>
      </c>
      <c r="AR49" s="42">
        <v>4</v>
      </c>
      <c r="AS49" s="147">
        <v>4.1999999999999997E-3</v>
      </c>
      <c r="AT49" s="147">
        <v>8.9999999999999998E-4</v>
      </c>
      <c r="AU49" s="60">
        <v>19</v>
      </c>
      <c r="AV49" s="42" t="s">
        <v>89</v>
      </c>
      <c r="AW49" s="146">
        <v>3.8999999999999998E-3</v>
      </c>
      <c r="AX49" s="150" t="s">
        <v>89</v>
      </c>
      <c r="AY49" s="60">
        <v>19</v>
      </c>
      <c r="AZ49" s="42" t="s">
        <v>89</v>
      </c>
      <c r="BA49" s="41">
        <v>4.0000000000000001E-3</v>
      </c>
      <c r="BB49" s="148" t="s">
        <v>89</v>
      </c>
      <c r="BC49" s="60">
        <v>22</v>
      </c>
      <c r="BD49" s="42" t="s">
        <v>89</v>
      </c>
      <c r="BE49" s="41">
        <v>5.0000000000000001E-3</v>
      </c>
      <c r="BF49" s="71" t="s">
        <v>89</v>
      </c>
      <c r="BG49" s="60">
        <v>26</v>
      </c>
      <c r="BH49" s="42">
        <v>4</v>
      </c>
      <c r="BI49" s="41">
        <v>5.7000000000000002E-3</v>
      </c>
      <c r="BJ49" s="148">
        <v>8.9999999999999998E-4</v>
      </c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</row>
    <row r="50" spans="2:83" ht="15.75" thickBot="1" x14ac:dyDescent="0.3">
      <c r="B50" s="67" t="s">
        <v>69</v>
      </c>
      <c r="C50" s="61">
        <v>30</v>
      </c>
      <c r="D50" s="70">
        <v>0</v>
      </c>
      <c r="E50" s="146">
        <f t="shared" si="0"/>
        <v>5.0000000000000001E-3</v>
      </c>
      <c r="F50" s="146">
        <f t="shared" si="1"/>
        <v>0</v>
      </c>
      <c r="G50" s="61">
        <v>11</v>
      </c>
      <c r="H50" s="70">
        <v>0</v>
      </c>
      <c r="I50" s="146">
        <v>2E-3</v>
      </c>
      <c r="J50" s="146">
        <v>0</v>
      </c>
      <c r="K50" s="61">
        <v>11</v>
      </c>
      <c r="L50" s="70">
        <v>0</v>
      </c>
      <c r="M50" s="146">
        <v>2E-3</v>
      </c>
      <c r="N50" s="146">
        <v>0</v>
      </c>
      <c r="O50" s="61" t="s">
        <v>89</v>
      </c>
      <c r="P50" s="70">
        <v>0</v>
      </c>
      <c r="Q50" s="146" t="s">
        <v>89</v>
      </c>
      <c r="R50" s="146">
        <v>0</v>
      </c>
      <c r="S50" s="61" t="s">
        <v>89</v>
      </c>
      <c r="T50" s="70">
        <v>1</v>
      </c>
      <c r="U50" s="146" t="s">
        <v>89</v>
      </c>
      <c r="V50" s="146">
        <v>2.0000000000000001E-4</v>
      </c>
      <c r="W50" s="61">
        <v>30</v>
      </c>
      <c r="X50" s="70">
        <v>1</v>
      </c>
      <c r="Y50" s="146">
        <v>5.1999999999999998E-3</v>
      </c>
      <c r="Z50" s="146">
        <v>2.0000000000000001E-4</v>
      </c>
      <c r="AA50" s="61">
        <v>43</v>
      </c>
      <c r="AB50" s="70">
        <v>1</v>
      </c>
      <c r="AC50" s="146">
        <v>7.4999999999999997E-3</v>
      </c>
      <c r="AD50" s="146">
        <v>2.0000000000000001E-4</v>
      </c>
      <c r="AE50" s="61">
        <v>42</v>
      </c>
      <c r="AF50" s="70">
        <v>5</v>
      </c>
      <c r="AG50" s="146">
        <v>7.7000000000000002E-3</v>
      </c>
      <c r="AH50" s="146">
        <v>1E-3</v>
      </c>
      <c r="AI50" s="61">
        <v>27</v>
      </c>
      <c r="AJ50" s="70">
        <v>3</v>
      </c>
      <c r="AK50" s="146">
        <v>5.1999999999999998E-3</v>
      </c>
      <c r="AL50" s="146">
        <v>5.9999999999999995E-4</v>
      </c>
      <c r="AM50" s="61">
        <v>24</v>
      </c>
      <c r="AN50" s="70">
        <v>3</v>
      </c>
      <c r="AO50" s="147">
        <v>4.7543581616481777E-3</v>
      </c>
      <c r="AP50" s="147">
        <v>6.4432989690721648E-4</v>
      </c>
      <c r="AQ50" s="61">
        <v>24</v>
      </c>
      <c r="AR50" s="70">
        <v>4</v>
      </c>
      <c r="AS50" s="147">
        <v>4.7999999999999996E-3</v>
      </c>
      <c r="AT50" s="147">
        <v>8.9999999999999998E-4</v>
      </c>
      <c r="AU50" s="61">
        <v>23</v>
      </c>
      <c r="AV50" s="70" t="s">
        <v>89</v>
      </c>
      <c r="AW50" s="146">
        <v>5.0000000000000001E-3</v>
      </c>
      <c r="AX50" s="151" t="s">
        <v>89</v>
      </c>
      <c r="AY50" s="61">
        <v>19</v>
      </c>
      <c r="AZ50" s="70" t="s">
        <v>89</v>
      </c>
      <c r="BA50" s="41">
        <v>4.0000000000000001E-3</v>
      </c>
      <c r="BB50" s="149" t="s">
        <v>89</v>
      </c>
      <c r="BC50" s="61">
        <v>14</v>
      </c>
      <c r="BD50" s="70" t="s">
        <v>89</v>
      </c>
      <c r="BE50" s="41">
        <v>3.0000000000000001E-3</v>
      </c>
      <c r="BF50" s="72" t="s">
        <v>89</v>
      </c>
      <c r="BG50" s="61">
        <v>12</v>
      </c>
      <c r="BH50" s="70">
        <v>2</v>
      </c>
      <c r="BI50" s="41">
        <v>2.5999999999999999E-3</v>
      </c>
      <c r="BJ50" s="149">
        <v>4.4000000000000002E-4</v>
      </c>
      <c r="BL50" s="145"/>
      <c r="BM50" s="145"/>
      <c r="BN50" s="145"/>
      <c r="BO50" s="145"/>
      <c r="BP50" s="145"/>
      <c r="BQ50" s="145"/>
      <c r="BR50" s="145"/>
      <c r="BS50" s="145"/>
      <c r="BT50" s="145"/>
      <c r="BU50" s="145"/>
      <c r="BV50" s="145"/>
      <c r="BW50" s="145"/>
      <c r="BX50" s="145"/>
      <c r="BY50" s="145"/>
      <c r="BZ50" s="145"/>
      <c r="CA50" s="145"/>
      <c r="CB50" s="145"/>
      <c r="CC50" s="145"/>
      <c r="CD50" s="145"/>
      <c r="CE50" s="145"/>
    </row>
    <row r="51" spans="2:83" ht="15.75" thickTop="1" x14ac:dyDescent="0.25">
      <c r="B51" s="2" t="s">
        <v>316</v>
      </c>
      <c r="C51" s="199"/>
      <c r="D51" s="199"/>
      <c r="E51" s="191"/>
      <c r="F51" s="191"/>
      <c r="G51" s="199"/>
      <c r="H51" s="199"/>
      <c r="I51" s="191"/>
      <c r="K51" s="199"/>
      <c r="L51" s="199"/>
      <c r="N51" s="191"/>
    </row>
    <row r="52" spans="2:83" x14ac:dyDescent="0.25">
      <c r="B52" s="59" t="s">
        <v>156</v>
      </c>
      <c r="E52" s="191"/>
      <c r="F52" s="191"/>
      <c r="I52" s="191"/>
      <c r="N52" s="191"/>
    </row>
    <row r="53" spans="2:83" x14ac:dyDescent="0.25">
      <c r="B53" s="59" t="s">
        <v>83</v>
      </c>
      <c r="E53" s="191"/>
      <c r="F53" s="191"/>
      <c r="I53" s="191"/>
      <c r="N53" s="191"/>
    </row>
    <row r="54" spans="2:83" x14ac:dyDescent="0.25">
      <c r="B54" s="59" t="s">
        <v>157</v>
      </c>
      <c r="E54" s="191"/>
      <c r="F54" s="191"/>
      <c r="I54" s="191"/>
      <c r="N54" s="191"/>
    </row>
    <row r="55" spans="2:83" x14ac:dyDescent="0.25">
      <c r="B55" s="59" t="s">
        <v>222</v>
      </c>
      <c r="E55" s="191"/>
      <c r="F55" s="191"/>
      <c r="I55" s="191"/>
      <c r="N55" s="191"/>
    </row>
    <row r="56" spans="2:83" x14ac:dyDescent="0.25">
      <c r="E56" s="191"/>
      <c r="F56" s="191"/>
      <c r="I56" s="191"/>
      <c r="N56" s="191"/>
    </row>
    <row r="57" spans="2:83" x14ac:dyDescent="0.25">
      <c r="D57" s="191"/>
      <c r="E57" s="191"/>
      <c r="F57" s="191"/>
      <c r="I57" s="191"/>
      <c r="N57" s="191"/>
    </row>
    <row r="58" spans="2:83" x14ac:dyDescent="0.25">
      <c r="E58" s="191"/>
      <c r="I58" s="191"/>
    </row>
    <row r="59" spans="2:83" x14ac:dyDescent="0.25">
      <c r="I59" s="191"/>
    </row>
    <row r="64" spans="2:83" x14ac:dyDescent="0.25">
      <c r="F64" s="191"/>
    </row>
    <row r="65" spans="6:6" x14ac:dyDescent="0.25">
      <c r="F65" s="191"/>
    </row>
  </sheetData>
  <mergeCells count="128">
    <mergeCell ref="C30:H30"/>
    <mergeCell ref="C31:E31"/>
    <mergeCell ref="F31:H31"/>
    <mergeCell ref="C41:F41"/>
    <mergeCell ref="C42:D42"/>
    <mergeCell ref="E42:F42"/>
    <mergeCell ref="BK17:BP17"/>
    <mergeCell ref="BQ17:BT17"/>
    <mergeCell ref="BQ18:BS18"/>
    <mergeCell ref="BK18:BM18"/>
    <mergeCell ref="BN18:BP18"/>
    <mergeCell ref="BE17:BJ17"/>
    <mergeCell ref="BE18:BG18"/>
    <mergeCell ref="BH18:BJ18"/>
    <mergeCell ref="AY17:BD17"/>
    <mergeCell ref="AY18:BA18"/>
    <mergeCell ref="BB18:BD18"/>
    <mergeCell ref="BQ30:BS30"/>
    <mergeCell ref="BQ31:BS31"/>
    <mergeCell ref="BG41:BJ41"/>
    <mergeCell ref="BC42:BD42"/>
    <mergeCell ref="BE42:BF42"/>
    <mergeCell ref="AY41:BB41"/>
    <mergeCell ref="BC41:BF41"/>
    <mergeCell ref="BZ30:CE30"/>
    <mergeCell ref="CC31:CE31"/>
    <mergeCell ref="BZ31:CB31"/>
    <mergeCell ref="CC17:CH17"/>
    <mergeCell ref="CC18:CE18"/>
    <mergeCell ref="CF18:CH18"/>
    <mergeCell ref="BY17:CB17"/>
    <mergeCell ref="BY18:CA18"/>
    <mergeCell ref="BU17:BX17"/>
    <mergeCell ref="BU18:BW18"/>
    <mergeCell ref="BW30:BY30"/>
    <mergeCell ref="BT30:BV30"/>
    <mergeCell ref="BW31:BY31"/>
    <mergeCell ref="BT31:BV31"/>
    <mergeCell ref="B42:B43"/>
    <mergeCell ref="AQ42:AR42"/>
    <mergeCell ref="AS42:AT42"/>
    <mergeCell ref="AM41:AP41"/>
    <mergeCell ref="AM42:AN42"/>
    <mergeCell ref="AO42:AP42"/>
    <mergeCell ref="AQ41:AT41"/>
    <mergeCell ref="AA42:AB42"/>
    <mergeCell ref="AC42:AD42"/>
    <mergeCell ref="AI42:AJ42"/>
    <mergeCell ref="AK42:AL42"/>
    <mergeCell ref="W41:Z41"/>
    <mergeCell ref="Y42:Z42"/>
    <mergeCell ref="W42:X42"/>
    <mergeCell ref="O41:R41"/>
    <mergeCell ref="O42:P42"/>
    <mergeCell ref="S41:V41"/>
    <mergeCell ref="S42:T42"/>
    <mergeCell ref="U42:V42"/>
    <mergeCell ref="AA41:AD41"/>
    <mergeCell ref="G41:J41"/>
    <mergeCell ref="G42:H42"/>
    <mergeCell ref="I42:J42"/>
    <mergeCell ref="K42:L42"/>
    <mergeCell ref="AA30:AF30"/>
    <mergeCell ref="AA31:AC31"/>
    <mergeCell ref="AD31:AF31"/>
    <mergeCell ref="AE42:AF42"/>
    <mergeCell ref="AG42:AH42"/>
    <mergeCell ref="AY42:AZ42"/>
    <mergeCell ref="AU41:AX41"/>
    <mergeCell ref="BN31:BP31"/>
    <mergeCell ref="BK31:BM31"/>
    <mergeCell ref="AY30:BD30"/>
    <mergeCell ref="BE30:BJ30"/>
    <mergeCell ref="BH31:BJ31"/>
    <mergeCell ref="AI41:AL41"/>
    <mergeCell ref="AS31:AU31"/>
    <mergeCell ref="AV31:AX31"/>
    <mergeCell ref="BB31:BD31"/>
    <mergeCell ref="AY31:BA31"/>
    <mergeCell ref="BK30:BP30"/>
    <mergeCell ref="O31:Q31"/>
    <mergeCell ref="R31:T31"/>
    <mergeCell ref="K41:N41"/>
    <mergeCell ref="AM17:AR17"/>
    <mergeCell ref="AM18:AO18"/>
    <mergeCell ref="AP18:AR18"/>
    <mergeCell ref="AU42:AV42"/>
    <mergeCell ref="AW42:AX42"/>
    <mergeCell ref="BE31:BG31"/>
    <mergeCell ref="BA42:BB42"/>
    <mergeCell ref="AE41:AH41"/>
    <mergeCell ref="AG31:AI31"/>
    <mergeCell ref="AG30:AL30"/>
    <mergeCell ref="AJ31:AL31"/>
    <mergeCell ref="AP31:AR31"/>
    <mergeCell ref="AM31:AO31"/>
    <mergeCell ref="AM30:AR30"/>
    <mergeCell ref="AS30:AX30"/>
    <mergeCell ref="AS17:AX17"/>
    <mergeCell ref="AS18:AU18"/>
    <mergeCell ref="AV18:AX18"/>
    <mergeCell ref="AA17:AF17"/>
    <mergeCell ref="AA18:AC18"/>
    <mergeCell ref="AD18:AF18"/>
    <mergeCell ref="C17:H17"/>
    <mergeCell ref="C18:E18"/>
    <mergeCell ref="F18:H18"/>
    <mergeCell ref="AG17:AL17"/>
    <mergeCell ref="AG18:AI18"/>
    <mergeCell ref="AJ18:AL18"/>
    <mergeCell ref="M42:N42"/>
    <mergeCell ref="Q42:R42"/>
    <mergeCell ref="U17:Z17"/>
    <mergeCell ref="U18:W18"/>
    <mergeCell ref="X18:Z18"/>
    <mergeCell ref="U30:Z30"/>
    <mergeCell ref="U31:W31"/>
    <mergeCell ref="X31:Z31"/>
    <mergeCell ref="I17:N17"/>
    <mergeCell ref="I18:K18"/>
    <mergeCell ref="L18:N18"/>
    <mergeCell ref="I30:N30"/>
    <mergeCell ref="I31:K31"/>
    <mergeCell ref="L31:N31"/>
    <mergeCell ref="O17:T17"/>
    <mergeCell ref="O18:Q18"/>
    <mergeCell ref="R18:T18"/>
    <mergeCell ref="O30:T3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9217" r:id="rId4">
          <objectPr defaultSize="0" autoPict="0" r:id="rId5">
            <anchor moveWithCells="1">
              <from>
                <xdr:col>1</xdr:col>
                <xdr:colOff>66675</xdr:colOff>
                <xdr:row>0</xdr:row>
                <xdr:rowOff>66675</xdr:rowOff>
              </from>
              <to>
                <xdr:col>2</xdr:col>
                <xdr:colOff>371475</xdr:colOff>
                <xdr:row>4</xdr:row>
                <xdr:rowOff>28575</xdr:rowOff>
              </to>
            </anchor>
          </objectPr>
        </oleObject>
      </mc:Choice>
      <mc:Fallback>
        <oleObject progId="MSPhotoEd.3" shapeId="921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6:AE24"/>
  <sheetViews>
    <sheetView showGridLines="0" zoomScaleNormal="100" workbookViewId="0">
      <selection activeCell="H3" sqref="H3"/>
    </sheetView>
  </sheetViews>
  <sheetFormatPr baseColWidth="10" defaultRowHeight="15" x14ac:dyDescent="0.25"/>
  <cols>
    <col min="1" max="1" width="23.140625" customWidth="1"/>
    <col min="2" max="31" width="10.42578125" customWidth="1"/>
  </cols>
  <sheetData>
    <row r="6" spans="1:31" ht="15" customHeight="1" x14ac:dyDescent="0.25">
      <c r="A6" s="343" t="s">
        <v>104</v>
      </c>
      <c r="B6" s="343"/>
      <c r="C6" s="343"/>
      <c r="D6" s="343"/>
      <c r="E6" s="343"/>
    </row>
    <row r="7" spans="1:31" x14ac:dyDescent="0.25">
      <c r="A7" s="24" t="s">
        <v>79</v>
      </c>
      <c r="B7" s="124"/>
      <c r="C7" s="124"/>
      <c r="G7" s="159"/>
    </row>
    <row r="8" spans="1:31" x14ac:dyDescent="0.25">
      <c r="B8" s="321">
        <v>2025</v>
      </c>
      <c r="C8" s="338"/>
      <c r="D8" s="321">
        <v>2024</v>
      </c>
      <c r="E8" s="338"/>
      <c r="F8" s="321">
        <v>2023</v>
      </c>
      <c r="G8" s="338"/>
      <c r="H8" s="321">
        <v>2022</v>
      </c>
      <c r="I8" s="338"/>
      <c r="J8" s="321">
        <v>2021</v>
      </c>
      <c r="K8" s="338"/>
      <c r="L8" s="321">
        <v>2020</v>
      </c>
      <c r="M8" s="338"/>
      <c r="N8" s="321">
        <v>2019</v>
      </c>
      <c r="O8" s="338"/>
      <c r="P8" s="321">
        <v>2018</v>
      </c>
      <c r="Q8" s="338"/>
      <c r="R8" s="321">
        <v>2017</v>
      </c>
      <c r="S8" s="338"/>
      <c r="T8" s="321">
        <v>2016</v>
      </c>
      <c r="U8" s="338"/>
      <c r="V8" s="319">
        <v>2015</v>
      </c>
      <c r="W8" s="338"/>
      <c r="X8" s="319">
        <v>2014</v>
      </c>
      <c r="Y8" s="338"/>
      <c r="Z8" s="319">
        <v>2013</v>
      </c>
      <c r="AA8" s="338"/>
      <c r="AB8" s="319">
        <v>2012</v>
      </c>
      <c r="AC8" s="338"/>
      <c r="AD8" s="319">
        <v>2011</v>
      </c>
      <c r="AE8" s="320"/>
    </row>
    <row r="9" spans="1:31" x14ac:dyDescent="0.25">
      <c r="B9" s="22" t="s">
        <v>2</v>
      </c>
      <c r="C9" s="158" t="s">
        <v>1</v>
      </c>
      <c r="D9" s="22" t="s">
        <v>2</v>
      </c>
      <c r="E9" s="158" t="s">
        <v>1</v>
      </c>
      <c r="F9" s="22" t="s">
        <v>2</v>
      </c>
      <c r="G9" s="158" t="s">
        <v>1</v>
      </c>
      <c r="H9" s="22" t="s">
        <v>2</v>
      </c>
      <c r="I9" s="158" t="s">
        <v>1</v>
      </c>
      <c r="J9" s="22" t="s">
        <v>2</v>
      </c>
      <c r="K9" s="158" t="s">
        <v>1</v>
      </c>
      <c r="L9" s="22" t="s">
        <v>2</v>
      </c>
      <c r="M9" s="158" t="s">
        <v>1</v>
      </c>
      <c r="N9" s="22" t="s">
        <v>2</v>
      </c>
      <c r="O9" s="158" t="s">
        <v>1</v>
      </c>
      <c r="P9" s="22" t="s">
        <v>2</v>
      </c>
      <c r="Q9" s="158" t="s">
        <v>1</v>
      </c>
      <c r="R9" s="22" t="s">
        <v>2</v>
      </c>
      <c r="S9" s="158" t="s">
        <v>1</v>
      </c>
      <c r="T9" s="22" t="s">
        <v>2</v>
      </c>
      <c r="U9" s="158" t="s">
        <v>1</v>
      </c>
      <c r="V9" s="110" t="s">
        <v>2</v>
      </c>
      <c r="W9" s="158" t="s">
        <v>1</v>
      </c>
      <c r="X9" s="110" t="s">
        <v>2</v>
      </c>
      <c r="Y9" s="158" t="s">
        <v>1</v>
      </c>
      <c r="Z9" s="110" t="s">
        <v>2</v>
      </c>
      <c r="AA9" s="158" t="s">
        <v>1</v>
      </c>
      <c r="AB9" s="110" t="s">
        <v>2</v>
      </c>
      <c r="AC9" s="158" t="s">
        <v>1</v>
      </c>
      <c r="AD9" s="110" t="s">
        <v>2</v>
      </c>
      <c r="AE9" s="22" t="s">
        <v>1</v>
      </c>
    </row>
    <row r="10" spans="1:31" x14ac:dyDescent="0.25">
      <c r="A10" s="17" t="s">
        <v>80</v>
      </c>
      <c r="B10" s="179">
        <v>0.6744</v>
      </c>
      <c r="C10" s="179">
        <v>0.24579999999999999</v>
      </c>
      <c r="D10" s="179">
        <v>0.70499999999999996</v>
      </c>
      <c r="E10" s="178">
        <v>0.28399999999999997</v>
      </c>
      <c r="F10" s="179">
        <v>0.78100000000000003</v>
      </c>
      <c r="G10" s="178">
        <v>0.4</v>
      </c>
      <c r="H10" s="179">
        <v>0.83899999999999997</v>
      </c>
      <c r="I10" s="178">
        <v>0.46899999999999997</v>
      </c>
      <c r="J10" s="179">
        <v>0.84499999999999997</v>
      </c>
      <c r="K10" s="178">
        <v>0.54700000000000004</v>
      </c>
      <c r="L10" s="179">
        <v>0.91800000000000004</v>
      </c>
      <c r="M10" s="178">
        <v>0.67</v>
      </c>
      <c r="N10" s="179">
        <v>0.9375</v>
      </c>
      <c r="O10" s="178">
        <v>0.72</v>
      </c>
      <c r="P10" s="179">
        <v>0.93</v>
      </c>
      <c r="Q10" s="178">
        <v>0.76</v>
      </c>
      <c r="R10" s="179">
        <v>0.93299999999999994</v>
      </c>
      <c r="S10" s="178">
        <v>0.78600000000000003</v>
      </c>
      <c r="T10" s="179">
        <v>0.9406000000000001</v>
      </c>
      <c r="U10" s="178">
        <v>0.82699999999999996</v>
      </c>
      <c r="V10" s="179">
        <v>0.96399999999999997</v>
      </c>
      <c r="W10" s="178">
        <v>0.93100000000000005</v>
      </c>
      <c r="X10" s="179">
        <v>0.98099999999999998</v>
      </c>
      <c r="Y10" s="178" t="s">
        <v>12</v>
      </c>
      <c r="Z10" s="179">
        <v>0.96040000000000003</v>
      </c>
      <c r="AA10" s="178" t="s">
        <v>12</v>
      </c>
      <c r="AB10" s="179">
        <v>0.95899999999999996</v>
      </c>
      <c r="AC10" s="178">
        <v>0.96599999999999997</v>
      </c>
      <c r="AD10" s="179">
        <v>0.95499999999999996</v>
      </c>
      <c r="AE10" s="178">
        <v>0.97299999999999998</v>
      </c>
    </row>
    <row r="11" spans="1:31" x14ac:dyDescent="0.25">
      <c r="A11" s="17" t="s">
        <v>82</v>
      </c>
      <c r="B11" s="179">
        <v>0.26750000000000002</v>
      </c>
      <c r="C11" s="179">
        <v>0.29089999999999999</v>
      </c>
      <c r="D11" s="179">
        <v>0.23400000000000001</v>
      </c>
      <c r="E11" s="178">
        <v>0.28299999999999997</v>
      </c>
      <c r="F11" s="179">
        <v>0.16800000000000001</v>
      </c>
      <c r="G11" s="178">
        <v>0.24299999999999999</v>
      </c>
      <c r="H11" s="179">
        <v>0.11799999999999999</v>
      </c>
      <c r="I11" s="178">
        <v>0.17899999999999999</v>
      </c>
      <c r="J11" s="179">
        <v>0.111</v>
      </c>
      <c r="K11" s="178">
        <v>0.13200000000000001</v>
      </c>
      <c r="L11" s="179">
        <v>4.5999999999999999E-2</v>
      </c>
      <c r="M11" s="178">
        <v>6.0999999999999999E-2</v>
      </c>
      <c r="N11" s="179">
        <v>6.1499999999999999E-2</v>
      </c>
      <c r="O11" s="178">
        <v>0.04</v>
      </c>
      <c r="P11" s="179">
        <v>0.02</v>
      </c>
      <c r="Q11" s="178">
        <v>0.03</v>
      </c>
      <c r="R11" s="179">
        <v>1.7999999999999999E-2</v>
      </c>
      <c r="S11" s="180">
        <v>0.03</v>
      </c>
      <c r="T11" s="179">
        <v>1.8599999999999998E-2</v>
      </c>
      <c r="U11" s="180" t="s">
        <v>189</v>
      </c>
      <c r="V11" s="179">
        <v>1.7999999999999999E-2</v>
      </c>
      <c r="W11" s="178">
        <v>1.7999999999999999E-2</v>
      </c>
      <c r="X11" s="179">
        <v>1.7999999999999999E-2</v>
      </c>
      <c r="Y11" s="178" t="s">
        <v>12</v>
      </c>
      <c r="Z11" s="179">
        <v>1.9400000000000001E-2</v>
      </c>
      <c r="AA11" s="178" t="s">
        <v>12</v>
      </c>
      <c r="AB11" s="179">
        <v>1.7999999999999999E-2</v>
      </c>
      <c r="AC11" s="178">
        <v>2.1000000000000001E-2</v>
      </c>
      <c r="AD11" s="179">
        <v>0.02</v>
      </c>
      <c r="AE11" s="178">
        <v>2.1000000000000001E-2</v>
      </c>
    </row>
    <row r="12" spans="1:31" x14ac:dyDescent="0.25">
      <c r="A12" s="17" t="s">
        <v>81</v>
      </c>
      <c r="B12" s="179">
        <v>0</v>
      </c>
      <c r="C12" s="179">
        <v>0</v>
      </c>
      <c r="D12" s="179">
        <v>0</v>
      </c>
      <c r="E12" s="178">
        <v>0</v>
      </c>
      <c r="F12" s="179">
        <v>0</v>
      </c>
      <c r="G12" s="178">
        <v>0</v>
      </c>
      <c r="H12" s="179">
        <v>0</v>
      </c>
      <c r="I12" s="178">
        <v>0</v>
      </c>
      <c r="J12" s="179">
        <v>0</v>
      </c>
      <c r="K12" s="178">
        <v>0</v>
      </c>
      <c r="L12" s="179">
        <v>0</v>
      </c>
      <c r="M12" s="178">
        <v>0</v>
      </c>
      <c r="N12" s="179">
        <v>0</v>
      </c>
      <c r="O12" s="178">
        <v>0</v>
      </c>
      <c r="P12" s="179">
        <v>0</v>
      </c>
      <c r="Q12" s="180">
        <v>0</v>
      </c>
      <c r="R12" s="180">
        <v>0</v>
      </c>
      <c r="S12" s="180">
        <v>0</v>
      </c>
      <c r="T12" s="181">
        <v>0</v>
      </c>
      <c r="U12" s="180" t="s">
        <v>190</v>
      </c>
      <c r="V12" s="181">
        <v>0</v>
      </c>
      <c r="W12" s="178" t="s">
        <v>12</v>
      </c>
      <c r="X12" s="181">
        <v>0</v>
      </c>
      <c r="Y12" s="178" t="s">
        <v>12</v>
      </c>
      <c r="Z12" s="179">
        <v>1.84E-2</v>
      </c>
      <c r="AA12" s="178" t="s">
        <v>12</v>
      </c>
      <c r="AB12" s="179">
        <v>1.7999999999999999E-2</v>
      </c>
      <c r="AC12" s="180">
        <v>0</v>
      </c>
      <c r="AD12" s="179">
        <v>1.7999999999999999E-2</v>
      </c>
      <c r="AE12" s="180">
        <v>0</v>
      </c>
    </row>
    <row r="13" spans="1:31" ht="30" x14ac:dyDescent="0.25">
      <c r="A13" s="17" t="s">
        <v>192</v>
      </c>
      <c r="B13" s="179">
        <v>4.53E-2</v>
      </c>
      <c r="C13" s="179">
        <v>0.23619999999999999</v>
      </c>
      <c r="D13" s="179">
        <v>4.1000000000000002E-2</v>
      </c>
      <c r="E13" s="178">
        <v>0.22600000000000001</v>
      </c>
      <c r="F13" s="179">
        <v>3.6999999999999998E-2</v>
      </c>
      <c r="G13" s="178">
        <v>0.23400000000000001</v>
      </c>
      <c r="H13" s="179">
        <v>0.03</v>
      </c>
      <c r="I13" s="178">
        <v>0.23100000000000001</v>
      </c>
      <c r="J13" s="179">
        <v>3.1E-2</v>
      </c>
      <c r="K13" s="178">
        <v>0.23100000000000001</v>
      </c>
      <c r="L13" s="179">
        <v>3.1E-2</v>
      </c>
      <c r="M13" s="178">
        <v>0.23100000000000001</v>
      </c>
      <c r="N13" s="179">
        <v>4.2799999999999998E-2</v>
      </c>
      <c r="O13" s="178">
        <v>0.22</v>
      </c>
      <c r="P13" s="179">
        <v>0.05</v>
      </c>
      <c r="Q13" s="178">
        <v>0.2</v>
      </c>
      <c r="R13" s="179">
        <v>4.6300000000000001E-2</v>
      </c>
      <c r="S13" s="180">
        <v>0.17</v>
      </c>
      <c r="T13" s="339">
        <v>3.9600000000000003E-2</v>
      </c>
      <c r="U13" s="341" t="s">
        <v>191</v>
      </c>
      <c r="V13" s="339">
        <v>1.7999999999999999E-2</v>
      </c>
      <c r="W13" s="341">
        <v>5.0900000000000001E-2</v>
      </c>
      <c r="X13" s="339">
        <v>1E-3</v>
      </c>
      <c r="Y13" s="341" t="s">
        <v>12</v>
      </c>
      <c r="Z13" s="339">
        <v>1.6000000000000001E-3</v>
      </c>
      <c r="AA13" s="341" t="s">
        <v>12</v>
      </c>
      <c r="AB13" s="339">
        <v>5.0000000000000001E-3</v>
      </c>
      <c r="AC13" s="341" t="s">
        <v>12</v>
      </c>
      <c r="AD13" s="339">
        <v>7.0000000000000001E-3</v>
      </c>
      <c r="AE13" s="341">
        <v>6.0000000000000001E-3</v>
      </c>
    </row>
    <row r="14" spans="1:31" x14ac:dyDescent="0.25">
      <c r="A14" s="17" t="s">
        <v>78</v>
      </c>
      <c r="B14" s="179">
        <v>1.2800000000000001E-2</v>
      </c>
      <c r="C14" s="179">
        <v>0.22720000000000001</v>
      </c>
      <c r="D14" s="179">
        <v>0.02</v>
      </c>
      <c r="E14" s="178">
        <v>0.20799999999999999</v>
      </c>
      <c r="F14" s="179">
        <v>1.4E-2</v>
      </c>
      <c r="G14" s="178">
        <v>0.123</v>
      </c>
      <c r="H14" s="179">
        <v>1.2999999999999999E-2</v>
      </c>
      <c r="I14" s="178">
        <v>0.121</v>
      </c>
      <c r="J14" s="179">
        <v>1.2999999999999999E-2</v>
      </c>
      <c r="K14" s="178">
        <v>8.7999999999999995E-2</v>
      </c>
      <c r="L14" s="179">
        <v>3.0000000000000001E-3</v>
      </c>
      <c r="M14" s="178">
        <v>3.7999999999999999E-2</v>
      </c>
      <c r="N14" s="179">
        <v>2.2000000000000001E-3</v>
      </c>
      <c r="O14" s="178">
        <v>2.3E-2</v>
      </c>
      <c r="P14" s="179">
        <v>2.2000000000000001E-3</v>
      </c>
      <c r="Q14" s="178">
        <v>1.4999999999999999E-2</v>
      </c>
      <c r="R14" s="179">
        <v>1.6999999999999999E-3</v>
      </c>
      <c r="S14" s="178">
        <v>1.2999999999999999E-2</v>
      </c>
      <c r="T14" s="340"/>
      <c r="U14" s="342"/>
      <c r="V14" s="340"/>
      <c r="W14" s="342"/>
      <c r="X14" s="340"/>
      <c r="Y14" s="342"/>
      <c r="Z14" s="340"/>
      <c r="AA14" s="342"/>
      <c r="AB14" s="340"/>
      <c r="AC14" s="342"/>
      <c r="AD14" s="340"/>
      <c r="AE14" s="342"/>
    </row>
    <row r="15" spans="1:31" x14ac:dyDescent="0.25">
      <c r="A15" s="2" t="s">
        <v>316</v>
      </c>
      <c r="D15" s="191"/>
      <c r="E15" s="191"/>
      <c r="F15" s="191"/>
      <c r="G15" s="191"/>
      <c r="H15" s="191"/>
      <c r="I15" s="191"/>
      <c r="J15" s="191"/>
      <c r="K15" s="191"/>
    </row>
    <row r="20" spans="2:3" x14ac:dyDescent="0.25">
      <c r="B20" s="246"/>
      <c r="C20" s="246"/>
    </row>
    <row r="21" spans="2:3" x14ac:dyDescent="0.25">
      <c r="B21" s="246"/>
      <c r="C21" s="246"/>
    </row>
    <row r="22" spans="2:3" x14ac:dyDescent="0.25">
      <c r="B22" s="246"/>
      <c r="C22" s="246"/>
    </row>
    <row r="23" spans="2:3" x14ac:dyDescent="0.25">
      <c r="B23" s="246"/>
      <c r="C23" s="246"/>
    </row>
    <row r="24" spans="2:3" x14ac:dyDescent="0.25">
      <c r="B24" s="246"/>
      <c r="C24" s="246"/>
    </row>
  </sheetData>
  <mergeCells count="28">
    <mergeCell ref="R8:S8"/>
    <mergeCell ref="T8:U8"/>
    <mergeCell ref="V8:W8"/>
    <mergeCell ref="X8:Y8"/>
    <mergeCell ref="A6:E6"/>
    <mergeCell ref="L8:M8"/>
    <mergeCell ref="P8:Q8"/>
    <mergeCell ref="N8:O8"/>
    <mergeCell ref="J8:K8"/>
    <mergeCell ref="H8:I8"/>
    <mergeCell ref="F8:G8"/>
    <mergeCell ref="D8:E8"/>
    <mergeCell ref="B8:C8"/>
    <mergeCell ref="Z8:AA8"/>
    <mergeCell ref="AB8:AC8"/>
    <mergeCell ref="AD8:AE8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241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66675</xdr:rowOff>
              </from>
              <to>
                <xdr:col>1</xdr:col>
                <xdr:colOff>123825</xdr:colOff>
                <xdr:row>4</xdr:row>
                <xdr:rowOff>28575</xdr:rowOff>
              </to>
            </anchor>
          </objectPr>
        </oleObject>
      </mc:Choice>
      <mc:Fallback>
        <oleObject progId="MSPhotoEd.3" shapeId="1024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5:W55"/>
  <sheetViews>
    <sheetView showGridLines="0" tabSelected="1" topLeftCell="A27" zoomScale="130" zoomScaleNormal="130" workbookViewId="0">
      <pane xSplit="1" topLeftCell="P1" activePane="topRight" state="frozen"/>
      <selection activeCell="A16" sqref="A16"/>
      <selection pane="topRight" activeCell="X41" sqref="X41"/>
    </sheetView>
  </sheetViews>
  <sheetFormatPr baseColWidth="10" defaultRowHeight="15" x14ac:dyDescent="0.25"/>
  <cols>
    <col min="1" max="1" width="18.42578125" bestFit="1" customWidth="1"/>
    <col min="2" max="12" width="15.42578125" customWidth="1"/>
    <col min="13" max="13" width="16.42578125" customWidth="1"/>
    <col min="14" max="14" width="11.5703125" customWidth="1"/>
  </cols>
  <sheetData>
    <row r="5" spans="1:19" x14ac:dyDescent="0.25">
      <c r="A5" s="19" t="s">
        <v>119</v>
      </c>
    </row>
    <row r="6" spans="1:19" x14ac:dyDescent="0.25">
      <c r="A6" s="19"/>
    </row>
    <row r="7" spans="1:19" ht="15" customHeight="1" x14ac:dyDescent="0.25">
      <c r="A7" s="1" t="s">
        <v>120</v>
      </c>
      <c r="B7" s="1"/>
      <c r="C7" s="1"/>
      <c r="D7" s="1"/>
      <c r="E7" s="1"/>
      <c r="F7" s="1"/>
      <c r="G7" s="1"/>
    </row>
    <row r="8" spans="1:19" ht="45" customHeight="1" x14ac:dyDescent="0.25">
      <c r="B8" s="252" t="s">
        <v>123</v>
      </c>
      <c r="C8" s="252" t="s">
        <v>84</v>
      </c>
      <c r="D8" s="249" t="s">
        <v>124</v>
      </c>
      <c r="E8" s="250"/>
      <c r="F8" s="250"/>
      <c r="G8" s="251"/>
    </row>
    <row r="9" spans="1:19" ht="30" x14ac:dyDescent="0.25">
      <c r="B9" s="253"/>
      <c r="C9" s="253"/>
      <c r="D9" s="27" t="s">
        <v>125</v>
      </c>
      <c r="E9" s="27" t="s">
        <v>85</v>
      </c>
      <c r="F9" s="27" t="s">
        <v>86</v>
      </c>
      <c r="G9" s="27" t="s">
        <v>87</v>
      </c>
      <c r="K9" s="202"/>
      <c r="N9" s="203"/>
      <c r="P9" s="202"/>
      <c r="R9" s="203"/>
      <c r="S9" s="204"/>
    </row>
    <row r="10" spans="1:19" x14ac:dyDescent="0.25">
      <c r="A10" s="44" t="s">
        <v>88</v>
      </c>
      <c r="B10" s="75" t="s">
        <v>112</v>
      </c>
      <c r="C10" s="76">
        <v>33147</v>
      </c>
      <c r="D10" s="73">
        <v>14.4</v>
      </c>
      <c r="E10" s="73">
        <v>11.2</v>
      </c>
      <c r="F10" s="73">
        <v>2.4</v>
      </c>
      <c r="G10" s="73" t="s">
        <v>89</v>
      </c>
      <c r="K10" s="202"/>
      <c r="N10" s="203"/>
      <c r="P10" s="202"/>
      <c r="R10" s="203"/>
      <c r="S10" s="204"/>
    </row>
    <row r="11" spans="1:19" x14ac:dyDescent="0.25">
      <c r="A11" s="44" t="s">
        <v>73</v>
      </c>
      <c r="B11" s="76" t="s">
        <v>113</v>
      </c>
      <c r="C11" s="76">
        <v>34243</v>
      </c>
      <c r="D11" s="73">
        <v>9</v>
      </c>
      <c r="E11" s="73">
        <v>4.9000000000000004</v>
      </c>
      <c r="F11" s="73">
        <v>1.2</v>
      </c>
      <c r="G11" s="73">
        <v>0.4</v>
      </c>
      <c r="K11" s="202"/>
      <c r="N11" s="203"/>
      <c r="P11" s="202"/>
      <c r="R11" s="203"/>
      <c r="S11" s="204"/>
    </row>
    <row r="12" spans="1:19" x14ac:dyDescent="0.25">
      <c r="A12" s="44" t="s">
        <v>74</v>
      </c>
      <c r="B12" s="76" t="s">
        <v>114</v>
      </c>
      <c r="C12" s="76">
        <v>35339</v>
      </c>
      <c r="D12" s="73">
        <v>7</v>
      </c>
      <c r="E12" s="73">
        <v>4</v>
      </c>
      <c r="F12" s="73">
        <v>1.1000000000000001</v>
      </c>
      <c r="G12" s="73">
        <v>0.2</v>
      </c>
      <c r="K12" s="202"/>
      <c r="N12" s="203"/>
      <c r="P12" s="202"/>
      <c r="R12" s="203"/>
      <c r="S12" s="204"/>
    </row>
    <row r="13" spans="1:19" x14ac:dyDescent="0.25">
      <c r="A13" s="44" t="s">
        <v>75</v>
      </c>
      <c r="B13" s="76" t="s">
        <v>115</v>
      </c>
      <c r="C13" s="76">
        <v>37165</v>
      </c>
      <c r="D13" s="73">
        <v>5</v>
      </c>
      <c r="E13" s="73">
        <v>2.1</v>
      </c>
      <c r="F13" s="73">
        <v>0.7</v>
      </c>
      <c r="G13" s="73">
        <v>0.1</v>
      </c>
      <c r="K13" s="202"/>
      <c r="N13" s="203"/>
      <c r="P13" s="202"/>
      <c r="R13" s="203"/>
      <c r="S13" s="204"/>
    </row>
    <row r="14" spans="1:19" x14ac:dyDescent="0.25">
      <c r="A14" s="44" t="s">
        <v>76</v>
      </c>
      <c r="B14" s="76" t="s">
        <v>115</v>
      </c>
      <c r="C14" s="76">
        <v>38991</v>
      </c>
      <c r="D14" s="73">
        <v>3.5</v>
      </c>
      <c r="E14" s="73">
        <v>1.5</v>
      </c>
      <c r="F14" s="73">
        <v>0.5</v>
      </c>
      <c r="G14" s="153">
        <v>0</v>
      </c>
      <c r="K14" s="202"/>
      <c r="N14" s="203"/>
      <c r="P14" s="202"/>
      <c r="R14" s="203"/>
      <c r="S14" s="204"/>
    </row>
    <row r="15" spans="1:19" x14ac:dyDescent="0.25">
      <c r="A15" s="44" t="s">
        <v>77</v>
      </c>
      <c r="B15" s="76" t="s">
        <v>115</v>
      </c>
      <c r="C15" s="76">
        <v>40087</v>
      </c>
      <c r="D15" s="73">
        <v>2</v>
      </c>
      <c r="E15" s="73">
        <v>1.5</v>
      </c>
      <c r="F15" s="73">
        <v>0.5</v>
      </c>
      <c r="G15" s="153">
        <v>0</v>
      </c>
      <c r="K15" s="196"/>
      <c r="L15" s="197"/>
      <c r="P15" s="196"/>
      <c r="Q15" s="197"/>
      <c r="S15" s="204"/>
    </row>
    <row r="16" spans="1:19" ht="24.75" customHeight="1" x14ac:dyDescent="0.25">
      <c r="A16" s="44" t="s">
        <v>111</v>
      </c>
      <c r="B16" s="74" t="s">
        <v>162</v>
      </c>
      <c r="C16" s="76">
        <v>41883</v>
      </c>
      <c r="D16" s="73">
        <v>0.4</v>
      </c>
      <c r="E16" s="73">
        <v>1.5</v>
      </c>
      <c r="F16" s="73">
        <v>0.1</v>
      </c>
      <c r="G16" s="153">
        <v>0</v>
      </c>
    </row>
    <row r="17" spans="1:23" x14ac:dyDescent="0.25">
      <c r="A17" s="34" t="s">
        <v>116</v>
      </c>
      <c r="F17" s="35"/>
    </row>
    <row r="18" spans="1:23" x14ac:dyDescent="0.25">
      <c r="A18" s="34" t="s">
        <v>117</v>
      </c>
      <c r="B18" s="28"/>
      <c r="C18" s="28"/>
      <c r="D18" s="28"/>
      <c r="E18" s="28"/>
      <c r="F18" s="28"/>
      <c r="G18" s="28"/>
    </row>
    <row r="19" spans="1:23" x14ac:dyDescent="0.25">
      <c r="A19" s="34" t="s">
        <v>118</v>
      </c>
      <c r="B19" s="28"/>
      <c r="C19" s="28"/>
      <c r="D19" s="28"/>
      <c r="E19" s="28"/>
      <c r="F19" s="28"/>
      <c r="G19" s="28"/>
    </row>
    <row r="21" spans="1:23" x14ac:dyDescent="0.25">
      <c r="A21" s="1" t="s">
        <v>121</v>
      </c>
      <c r="L21" s="109"/>
    </row>
    <row r="22" spans="1:23" x14ac:dyDescent="0.25">
      <c r="A22" s="23"/>
      <c r="B22" s="22">
        <v>2004</v>
      </c>
      <c r="C22" s="22">
        <v>2005</v>
      </c>
      <c r="D22" s="22">
        <v>2006</v>
      </c>
      <c r="E22" s="22">
        <v>2007</v>
      </c>
      <c r="F22" s="22">
        <v>2008</v>
      </c>
      <c r="G22" s="22">
        <v>2009</v>
      </c>
      <c r="H22" s="22">
        <v>2010</v>
      </c>
      <c r="I22" s="22">
        <v>2011</v>
      </c>
      <c r="J22" s="22">
        <v>2012</v>
      </c>
      <c r="K22" s="22">
        <v>2013</v>
      </c>
      <c r="L22" s="22">
        <v>2014</v>
      </c>
      <c r="M22" s="22">
        <v>2015</v>
      </c>
      <c r="N22" s="22">
        <v>2016</v>
      </c>
      <c r="O22" s="22">
        <v>2017</v>
      </c>
      <c r="P22" s="22">
        <v>2018</v>
      </c>
      <c r="Q22" s="22">
        <v>2019</v>
      </c>
      <c r="R22" s="22">
        <v>2020</v>
      </c>
      <c r="S22" s="22">
        <v>2021</v>
      </c>
      <c r="T22" s="22">
        <v>2022</v>
      </c>
      <c r="U22" s="22">
        <v>2023</v>
      </c>
      <c r="V22" s="22">
        <v>2024</v>
      </c>
      <c r="W22" s="22">
        <v>2025</v>
      </c>
    </row>
    <row r="23" spans="1:23" x14ac:dyDescent="0.25">
      <c r="A23" s="14" t="s">
        <v>90</v>
      </c>
      <c r="B23" s="154">
        <v>0.121</v>
      </c>
      <c r="C23" s="154">
        <v>7.0999999999999994E-2</v>
      </c>
      <c r="D23" s="154">
        <v>6.6000000000000003E-2</v>
      </c>
      <c r="E23" s="154">
        <v>2.1999999999999999E-2</v>
      </c>
      <c r="F23" s="152">
        <v>0</v>
      </c>
      <c r="G23" s="152">
        <v>0</v>
      </c>
      <c r="H23" s="152">
        <v>0</v>
      </c>
      <c r="I23" s="152">
        <v>0</v>
      </c>
      <c r="J23" s="154">
        <v>4.0000000000000001E-3</v>
      </c>
      <c r="K23" s="154">
        <v>3.0000000000000001E-3</v>
      </c>
      <c r="L23" s="153">
        <v>0</v>
      </c>
      <c r="M23" s="154">
        <v>3.0000000000000001E-3</v>
      </c>
      <c r="N23" s="153">
        <v>0</v>
      </c>
      <c r="O23" s="176" t="s">
        <v>89</v>
      </c>
      <c r="P23" s="176" t="s">
        <v>89</v>
      </c>
      <c r="Q23" s="176" t="s">
        <v>89</v>
      </c>
      <c r="R23" s="176" t="s">
        <v>89</v>
      </c>
      <c r="S23" s="176" t="s">
        <v>89</v>
      </c>
      <c r="T23" s="176" t="s">
        <v>89</v>
      </c>
      <c r="U23" s="176">
        <v>0</v>
      </c>
      <c r="V23" s="176">
        <v>0</v>
      </c>
      <c r="W23" s="176">
        <v>0</v>
      </c>
    </row>
    <row r="24" spans="1:23" x14ac:dyDescent="0.25">
      <c r="A24" s="14" t="s">
        <v>73</v>
      </c>
      <c r="B24" s="154">
        <v>0.19700000000000001</v>
      </c>
      <c r="C24" s="154">
        <v>0.19500000000000001</v>
      </c>
      <c r="D24" s="154">
        <v>0.19</v>
      </c>
      <c r="E24" s="154">
        <v>0.182</v>
      </c>
      <c r="F24" s="154">
        <v>0.161</v>
      </c>
      <c r="G24" s="154">
        <v>0.12</v>
      </c>
      <c r="H24" s="154">
        <v>0.04</v>
      </c>
      <c r="I24" s="154">
        <v>0.01</v>
      </c>
      <c r="J24" s="154">
        <v>4.0000000000000001E-3</v>
      </c>
      <c r="K24" s="153">
        <v>0</v>
      </c>
      <c r="L24" s="153">
        <v>0</v>
      </c>
      <c r="M24" s="153">
        <v>0</v>
      </c>
      <c r="N24" s="153">
        <v>0</v>
      </c>
      <c r="O24" s="176" t="s">
        <v>89</v>
      </c>
      <c r="P24" s="176" t="s">
        <v>89</v>
      </c>
      <c r="Q24" s="176" t="s">
        <v>89</v>
      </c>
      <c r="R24" s="176" t="s">
        <v>89</v>
      </c>
      <c r="S24" s="176" t="s">
        <v>89</v>
      </c>
      <c r="T24" s="176" t="s">
        <v>89</v>
      </c>
      <c r="U24" s="176">
        <v>0</v>
      </c>
      <c r="V24" s="176">
        <v>0</v>
      </c>
      <c r="W24" s="176">
        <v>0</v>
      </c>
    </row>
    <row r="25" spans="1:23" ht="15.75" thickBot="1" x14ac:dyDescent="0.3">
      <c r="A25" s="14" t="s">
        <v>74</v>
      </c>
      <c r="B25" s="154">
        <v>0.48099999999999998</v>
      </c>
      <c r="C25" s="154">
        <v>0.48099999999999998</v>
      </c>
      <c r="D25" s="154">
        <v>0.47399999999999998</v>
      </c>
      <c r="E25" s="154">
        <v>0.46200000000000002</v>
      </c>
      <c r="F25" s="154">
        <v>0.435</v>
      </c>
      <c r="G25" s="154">
        <v>0.39</v>
      </c>
      <c r="H25" s="154">
        <v>0.37</v>
      </c>
      <c r="I25" s="154">
        <v>0.35</v>
      </c>
      <c r="J25" s="154">
        <v>0.26200000000000001</v>
      </c>
      <c r="K25" s="154">
        <v>0.19</v>
      </c>
      <c r="L25" s="154">
        <v>0.151</v>
      </c>
      <c r="M25" s="154">
        <v>7.3999999999999996E-2</v>
      </c>
      <c r="N25" s="154">
        <v>6.0000000000000001E-3</v>
      </c>
      <c r="O25" s="177">
        <v>1E-3</v>
      </c>
      <c r="P25" s="177">
        <v>8.3682008368200832E-4</v>
      </c>
      <c r="Q25" s="190" t="s">
        <v>89</v>
      </c>
      <c r="R25" s="190" t="s">
        <v>89</v>
      </c>
      <c r="S25" s="176" t="s">
        <v>89</v>
      </c>
      <c r="T25" s="176" t="s">
        <v>89</v>
      </c>
      <c r="U25" s="176">
        <v>0</v>
      </c>
      <c r="V25" s="176">
        <v>0</v>
      </c>
      <c r="W25" s="176">
        <v>0</v>
      </c>
    </row>
    <row r="26" spans="1:23" ht="15.75" thickBot="1" x14ac:dyDescent="0.3">
      <c r="A26" s="14" t="s">
        <v>75</v>
      </c>
      <c r="B26" s="154">
        <v>0.19800000000000001</v>
      </c>
      <c r="C26" s="154">
        <v>0.25</v>
      </c>
      <c r="D26" s="154">
        <v>0.26100000000000001</v>
      </c>
      <c r="E26" s="154">
        <v>0.255</v>
      </c>
      <c r="F26" s="154">
        <v>0.251</v>
      </c>
      <c r="G26" s="154">
        <v>0.24</v>
      </c>
      <c r="H26" s="154">
        <v>0.24</v>
      </c>
      <c r="I26" s="154">
        <v>0.23</v>
      </c>
      <c r="J26" s="154">
        <v>0.23400000000000001</v>
      </c>
      <c r="K26" s="154">
        <v>0.22700000000000001</v>
      </c>
      <c r="L26" s="154">
        <v>0.222</v>
      </c>
      <c r="M26" s="154">
        <v>0.189</v>
      </c>
      <c r="N26" s="154">
        <v>0.16200000000000001</v>
      </c>
      <c r="O26" s="177">
        <v>0.13600000000000001</v>
      </c>
      <c r="P26" s="177">
        <v>0.11799999999999999</v>
      </c>
      <c r="Q26" s="177">
        <v>7.5999999999999998E-2</v>
      </c>
      <c r="R26" s="177">
        <v>6.2E-2</v>
      </c>
      <c r="S26" s="190">
        <v>5.0000000000000001E-3</v>
      </c>
      <c r="T26" s="190" t="s">
        <v>89</v>
      </c>
      <c r="U26" s="190" t="s">
        <v>89</v>
      </c>
      <c r="V26" s="190" t="s">
        <v>89</v>
      </c>
      <c r="W26" s="190">
        <v>0</v>
      </c>
    </row>
    <row r="27" spans="1:23" ht="15.75" thickBot="1" x14ac:dyDescent="0.3">
      <c r="A27" s="14" t="s">
        <v>76</v>
      </c>
      <c r="B27" s="152">
        <v>0</v>
      </c>
      <c r="C27" s="152">
        <v>0</v>
      </c>
      <c r="D27" s="154">
        <v>6.0000000000000001E-3</v>
      </c>
      <c r="E27" s="154">
        <v>2.1000000000000001E-2</v>
      </c>
      <c r="F27" s="154">
        <v>4.3999999999999997E-2</v>
      </c>
      <c r="G27" s="154">
        <v>0.06</v>
      </c>
      <c r="H27" s="154">
        <v>0.06</v>
      </c>
      <c r="I27" s="154">
        <v>0.06</v>
      </c>
      <c r="J27" s="154">
        <v>6.0999999999999999E-2</v>
      </c>
      <c r="K27" s="154">
        <v>6.0999999999999999E-2</v>
      </c>
      <c r="L27" s="154">
        <v>0.06</v>
      </c>
      <c r="M27" s="154">
        <v>6.0999999999999999E-2</v>
      </c>
      <c r="N27" s="154">
        <v>5.8999999999999997E-2</v>
      </c>
      <c r="O27" s="177">
        <v>5.8999999999999997E-2</v>
      </c>
      <c r="P27" s="177">
        <v>5.7000000000000002E-2</v>
      </c>
      <c r="Q27" s="177">
        <v>3.7999999999999999E-2</v>
      </c>
      <c r="R27" s="177">
        <v>3.1E-2</v>
      </c>
      <c r="S27" s="177">
        <v>1.9E-2</v>
      </c>
      <c r="T27" s="177">
        <v>1.6E-2</v>
      </c>
      <c r="U27" s="177">
        <v>5.0000000000000001E-3</v>
      </c>
      <c r="V27" s="177">
        <v>1E-3</v>
      </c>
      <c r="W27" s="190">
        <v>0</v>
      </c>
    </row>
    <row r="28" spans="1:23" ht="15.75" thickBot="1" x14ac:dyDescent="0.3">
      <c r="A28" s="14" t="s">
        <v>319</v>
      </c>
      <c r="B28" s="152">
        <v>0</v>
      </c>
      <c r="C28" s="152">
        <v>0</v>
      </c>
      <c r="D28" s="154">
        <v>1E-3</v>
      </c>
      <c r="E28" s="154">
        <v>5.5999999999999994E-2</v>
      </c>
      <c r="F28" s="154">
        <v>0.10600000000000001</v>
      </c>
      <c r="G28" s="154">
        <v>0.19999999999999998</v>
      </c>
      <c r="H28" s="154">
        <v>0.27999999999999997</v>
      </c>
      <c r="I28" s="154">
        <v>0.35</v>
      </c>
      <c r="J28" s="154">
        <v>0.43599999999999994</v>
      </c>
      <c r="K28" s="154">
        <v>0.51100000000000001</v>
      </c>
      <c r="L28" s="154">
        <v>0.52700000000000002</v>
      </c>
      <c r="M28" s="154">
        <v>0.52200000000000002</v>
      </c>
      <c r="N28" s="154">
        <v>0.51200000000000001</v>
      </c>
      <c r="O28" s="177">
        <v>0.505</v>
      </c>
      <c r="P28" s="177">
        <v>0.496</v>
      </c>
      <c r="Q28" s="177">
        <v>0.51</v>
      </c>
      <c r="R28" s="177">
        <v>0.48799999999999999</v>
      </c>
      <c r="S28" s="177">
        <v>0.42799999999999999</v>
      </c>
      <c r="T28" s="177">
        <v>0.35799999999999998</v>
      </c>
      <c r="U28" s="177">
        <v>0.307</v>
      </c>
      <c r="V28" s="177">
        <v>0.20399999999999999</v>
      </c>
      <c r="W28" s="245">
        <v>0.17319999999999999</v>
      </c>
    </row>
    <row r="29" spans="1:23" ht="15.75" thickBot="1" x14ac:dyDescent="0.3">
      <c r="A29" s="14" t="s">
        <v>111</v>
      </c>
      <c r="B29" s="152">
        <v>0</v>
      </c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2">
        <v>0</v>
      </c>
      <c r="K29" s="152">
        <v>0</v>
      </c>
      <c r="L29" s="154">
        <v>3.5999999999999997E-2</v>
      </c>
      <c r="M29" s="154">
        <v>0.152</v>
      </c>
      <c r="N29" s="154">
        <v>0.252</v>
      </c>
      <c r="O29" s="177">
        <v>0.28599999999999998</v>
      </c>
      <c r="P29" s="177">
        <v>0.313</v>
      </c>
      <c r="Q29" s="177">
        <v>0.35299999999999998</v>
      </c>
      <c r="R29" s="177">
        <v>0.38300000000000001</v>
      </c>
      <c r="S29" s="177">
        <v>0.45800000000000002</v>
      </c>
      <c r="T29" s="177">
        <v>0.50600000000000001</v>
      </c>
      <c r="U29" s="177">
        <v>0.56399999999999995</v>
      </c>
      <c r="V29" s="177">
        <v>0.58699999999999997</v>
      </c>
      <c r="W29" s="190">
        <v>0.60299999999999998</v>
      </c>
    </row>
    <row r="30" spans="1:23" ht="15.75" thickBot="1" x14ac:dyDescent="0.3">
      <c r="A30" s="14" t="s">
        <v>78</v>
      </c>
      <c r="B30" s="154">
        <v>3.0000000000000001E-3</v>
      </c>
      <c r="C30" s="154">
        <v>3.0000000000000001E-3</v>
      </c>
      <c r="D30" s="154">
        <v>3.0000000000000001E-3</v>
      </c>
      <c r="E30" s="154">
        <v>3.0000000000000001E-3</v>
      </c>
      <c r="F30" s="154">
        <v>3.0000000000000001E-3</v>
      </c>
      <c r="G30" s="154">
        <v>2E-3</v>
      </c>
      <c r="H30" s="154">
        <v>3.0000000000000001E-3</v>
      </c>
      <c r="I30" s="154">
        <v>4.0000000000000001E-3</v>
      </c>
      <c r="J30" s="152">
        <v>0</v>
      </c>
      <c r="K30" s="152">
        <v>0</v>
      </c>
      <c r="L30" s="154">
        <v>3.0000000000000001E-3</v>
      </c>
      <c r="M30" s="154">
        <v>3.0000000000000001E-3</v>
      </c>
      <c r="N30" s="154">
        <v>8.9999999999999993E-3</v>
      </c>
      <c r="O30" s="177">
        <v>1.2999999999999999E-2</v>
      </c>
      <c r="P30" s="177">
        <v>1.4999999999999999E-2</v>
      </c>
      <c r="Q30" s="177">
        <v>2.3E-2</v>
      </c>
      <c r="R30" s="177">
        <v>3.6999999999999998E-2</v>
      </c>
      <c r="S30" s="177">
        <v>8.8999999999999996E-2</v>
      </c>
      <c r="T30" s="177">
        <v>0.121</v>
      </c>
      <c r="U30" s="177">
        <v>0.123</v>
      </c>
      <c r="V30" s="177">
        <v>0.20799999999999999</v>
      </c>
      <c r="W30" s="190">
        <v>0.2238</v>
      </c>
    </row>
    <row r="31" spans="1:23" x14ac:dyDescent="0.25">
      <c r="A31" s="3" t="s">
        <v>317</v>
      </c>
    </row>
    <row r="32" spans="1:23" x14ac:dyDescent="0.25"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</row>
    <row r="33" spans="1:23" x14ac:dyDescent="0.25">
      <c r="G33" s="36"/>
      <c r="H33" s="36"/>
    </row>
    <row r="34" spans="1:23" x14ac:dyDescent="0.25">
      <c r="A34" s="1" t="s">
        <v>122</v>
      </c>
    </row>
    <row r="35" spans="1:23" x14ac:dyDescent="0.25">
      <c r="A35" s="23"/>
      <c r="B35" s="22">
        <v>2004</v>
      </c>
      <c r="C35" s="22">
        <v>2005</v>
      </c>
      <c r="D35" s="22">
        <v>2006</v>
      </c>
      <c r="E35" s="22">
        <v>2007</v>
      </c>
      <c r="F35" s="22">
        <v>2008</v>
      </c>
      <c r="G35" s="22">
        <v>2009</v>
      </c>
      <c r="H35" s="22">
        <v>2010</v>
      </c>
      <c r="I35" s="22">
        <v>2011</v>
      </c>
      <c r="J35" s="22">
        <v>2012</v>
      </c>
      <c r="K35" s="22">
        <v>2013</v>
      </c>
      <c r="L35" s="22">
        <v>2014</v>
      </c>
      <c r="M35" s="22">
        <v>2015</v>
      </c>
      <c r="N35" s="22">
        <v>2016</v>
      </c>
      <c r="O35" s="22">
        <v>2017</v>
      </c>
      <c r="P35" s="22">
        <v>2018</v>
      </c>
      <c r="Q35" s="22">
        <v>2019</v>
      </c>
      <c r="R35" s="22">
        <v>2020</v>
      </c>
      <c r="S35" s="22">
        <v>2021</v>
      </c>
      <c r="T35" s="22">
        <v>2022</v>
      </c>
      <c r="U35" s="22">
        <v>2023</v>
      </c>
      <c r="V35" s="22">
        <v>2024</v>
      </c>
      <c r="W35" s="22">
        <v>2025</v>
      </c>
    </row>
    <row r="36" spans="1:23" x14ac:dyDescent="0.25">
      <c r="A36" s="14" t="s">
        <v>90</v>
      </c>
      <c r="B36" s="154">
        <v>0.16800000000000001</v>
      </c>
      <c r="C36" s="154">
        <v>0.13</v>
      </c>
      <c r="D36" s="154">
        <v>7.8E-2</v>
      </c>
      <c r="E36" s="154">
        <v>3.7999999999999999E-2</v>
      </c>
      <c r="F36" s="154">
        <v>0.03</v>
      </c>
      <c r="G36" s="154">
        <v>0.01</v>
      </c>
      <c r="H36" s="154">
        <v>0</v>
      </c>
      <c r="I36" s="154">
        <v>2E-3</v>
      </c>
      <c r="J36" s="154">
        <v>1E-3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 t="s">
        <v>89</v>
      </c>
      <c r="S36" s="153">
        <v>0</v>
      </c>
      <c r="T36" s="153">
        <v>0</v>
      </c>
      <c r="U36" s="153">
        <v>0</v>
      </c>
      <c r="V36" s="153">
        <v>0</v>
      </c>
      <c r="W36" s="153">
        <v>0</v>
      </c>
    </row>
    <row r="37" spans="1:23" x14ac:dyDescent="0.25">
      <c r="A37" s="14" t="s">
        <v>73</v>
      </c>
      <c r="B37" s="154">
        <v>0.17</v>
      </c>
      <c r="C37" s="154">
        <v>0.157</v>
      </c>
      <c r="D37" s="154">
        <v>0.14599999999999999</v>
      </c>
      <c r="E37" s="154">
        <v>9.4E-2</v>
      </c>
      <c r="F37" s="154">
        <v>7.0000000000000007E-2</v>
      </c>
      <c r="G37" s="154">
        <v>0.05</v>
      </c>
      <c r="H37" s="154">
        <v>2.1000000000000001E-2</v>
      </c>
      <c r="I37" s="154">
        <v>8.0000000000000002E-3</v>
      </c>
      <c r="J37" s="154">
        <v>4.0000000000000001E-3</v>
      </c>
      <c r="K37" s="154">
        <v>3.0000000000000001E-3</v>
      </c>
      <c r="L37" s="153">
        <v>0</v>
      </c>
      <c r="M37" s="153">
        <v>0</v>
      </c>
      <c r="N37" s="112">
        <v>2.0000000000000001E-4</v>
      </c>
      <c r="O37" s="112">
        <v>0</v>
      </c>
      <c r="P37" s="153">
        <v>0</v>
      </c>
      <c r="Q37" s="153">
        <v>0</v>
      </c>
      <c r="R37" s="153" t="s">
        <v>89</v>
      </c>
      <c r="S37" s="153">
        <v>0</v>
      </c>
      <c r="T37" s="153">
        <v>0</v>
      </c>
      <c r="U37" s="153">
        <v>0</v>
      </c>
      <c r="V37" s="153">
        <v>0</v>
      </c>
      <c r="W37" s="153">
        <v>0</v>
      </c>
    </row>
    <row r="38" spans="1:23" x14ac:dyDescent="0.25">
      <c r="A38" s="14" t="s">
        <v>74</v>
      </c>
      <c r="B38" s="154">
        <v>0.37</v>
      </c>
      <c r="C38" s="154">
        <v>0.35099999999999998</v>
      </c>
      <c r="D38" s="154">
        <v>0.33900000000000002</v>
      </c>
      <c r="E38" s="154">
        <v>0.32300000000000001</v>
      </c>
      <c r="F38" s="154">
        <v>0.27</v>
      </c>
      <c r="G38" s="154">
        <v>0.24</v>
      </c>
      <c r="H38" s="154">
        <v>0.20499999999999999</v>
      </c>
      <c r="I38" s="154">
        <v>0.16500000000000001</v>
      </c>
      <c r="J38" s="154">
        <v>0.122</v>
      </c>
      <c r="K38" s="154">
        <v>8.5000000000000006E-2</v>
      </c>
      <c r="L38" s="154">
        <v>4.5999999999999999E-2</v>
      </c>
      <c r="M38" s="154">
        <v>2.1999999999999999E-2</v>
      </c>
      <c r="N38" s="112">
        <v>1.01E-2</v>
      </c>
      <c r="O38" s="112">
        <v>4.4000000000000003E-3</v>
      </c>
      <c r="P38" s="112">
        <v>1.8E-3</v>
      </c>
      <c r="Q38" s="112">
        <v>1.4E-3</v>
      </c>
      <c r="R38" s="112">
        <v>1.1999999999999999E-3</v>
      </c>
      <c r="S38" s="112">
        <v>0</v>
      </c>
      <c r="T38" s="153">
        <v>0</v>
      </c>
      <c r="U38" s="153">
        <v>0</v>
      </c>
      <c r="V38" s="153">
        <v>0</v>
      </c>
      <c r="W38" s="153">
        <v>0</v>
      </c>
    </row>
    <row r="39" spans="1:23" x14ac:dyDescent="0.25">
      <c r="A39" s="14" t="s">
        <v>75</v>
      </c>
      <c r="B39" s="154">
        <v>0.29099999999999998</v>
      </c>
      <c r="C39" s="154">
        <v>0.36299999999999999</v>
      </c>
      <c r="D39" s="154">
        <v>0.42799999999999999</v>
      </c>
      <c r="E39" s="154">
        <v>0.44800000000000001</v>
      </c>
      <c r="F39" s="154">
        <v>0.42</v>
      </c>
      <c r="G39" s="154">
        <v>0.39</v>
      </c>
      <c r="H39" s="154">
        <v>0.36599999999999999</v>
      </c>
      <c r="I39" s="154">
        <v>0.35</v>
      </c>
      <c r="J39" s="154">
        <v>0.33200000000000002</v>
      </c>
      <c r="K39" s="154">
        <v>0.315</v>
      </c>
      <c r="L39" s="154">
        <v>0.26800000000000002</v>
      </c>
      <c r="M39" s="154">
        <v>0.23</v>
      </c>
      <c r="N39" s="112">
        <v>0.1832</v>
      </c>
      <c r="O39" s="112">
        <v>0.14749999999999999</v>
      </c>
      <c r="P39" s="112">
        <v>9.2999999999999999E-2</v>
      </c>
      <c r="Q39" s="112">
        <v>9.5000000000000001E-2</v>
      </c>
      <c r="R39" s="112">
        <v>4.65E-2</v>
      </c>
      <c r="S39" s="112">
        <v>2.3E-2</v>
      </c>
      <c r="T39" s="112">
        <v>1.2E-2</v>
      </c>
      <c r="U39" s="112">
        <v>7.0000000000000001E-3</v>
      </c>
      <c r="V39" s="112">
        <v>4.0000000000000001E-3</v>
      </c>
      <c r="W39" s="112">
        <v>2.0999999999999999E-3</v>
      </c>
    </row>
    <row r="40" spans="1:23" x14ac:dyDescent="0.25">
      <c r="A40" s="14" t="s">
        <v>76</v>
      </c>
      <c r="B40" s="153">
        <v>0</v>
      </c>
      <c r="C40" s="153">
        <v>0</v>
      </c>
      <c r="D40" s="154">
        <v>8.0000000000000002E-3</v>
      </c>
      <c r="E40" s="154">
        <v>8.3000000000000004E-2</v>
      </c>
      <c r="F40" s="154">
        <v>0.15</v>
      </c>
      <c r="G40" s="154">
        <v>0.2</v>
      </c>
      <c r="H40" s="154">
        <v>0.20499999999999999</v>
      </c>
      <c r="I40" s="154">
        <v>0.19900000000000001</v>
      </c>
      <c r="J40" s="154">
        <v>0.19900000000000001</v>
      </c>
      <c r="K40" s="154">
        <v>0.189</v>
      </c>
      <c r="L40" s="154">
        <v>0.17799999999999999</v>
      </c>
      <c r="M40" s="154">
        <v>0.17</v>
      </c>
      <c r="N40" s="112">
        <v>0.16439999999999999</v>
      </c>
      <c r="O40" s="112">
        <v>0.1517</v>
      </c>
      <c r="P40" s="112">
        <v>0.13969999999999999</v>
      </c>
      <c r="Q40" s="112">
        <v>0.13200000000000001</v>
      </c>
      <c r="R40" s="112">
        <v>0.1003</v>
      </c>
      <c r="S40" s="112">
        <v>0.09</v>
      </c>
      <c r="T40" s="112">
        <v>8.2000000000000003E-2</v>
      </c>
      <c r="U40" s="112">
        <v>7.5999999999999998E-2</v>
      </c>
      <c r="V40" s="112">
        <v>5.5E-2</v>
      </c>
      <c r="W40" s="112">
        <v>4.6199999999999998E-2</v>
      </c>
    </row>
    <row r="41" spans="1:23" x14ac:dyDescent="0.25">
      <c r="A41" s="14" t="s">
        <v>319</v>
      </c>
      <c r="B41" s="153">
        <v>0</v>
      </c>
      <c r="C41" s="153">
        <v>0</v>
      </c>
      <c r="D41" s="153">
        <v>0</v>
      </c>
      <c r="E41" s="154">
        <v>0.02</v>
      </c>
      <c r="F41" s="154">
        <v>0.05</v>
      </c>
      <c r="G41" s="154">
        <v>0.124</v>
      </c>
      <c r="H41" s="154">
        <v>0.19999999999999998</v>
      </c>
      <c r="I41" s="154">
        <v>0.27800000000000002</v>
      </c>
      <c r="J41" s="154">
        <v>0.34200000000000003</v>
      </c>
      <c r="K41" s="154">
        <v>0.40300000000000002</v>
      </c>
      <c r="L41" s="154">
        <v>0.40200000000000002</v>
      </c>
      <c r="M41" s="154">
        <v>0.38800000000000001</v>
      </c>
      <c r="N41" s="112">
        <v>0.36559999999999998</v>
      </c>
      <c r="O41" s="112">
        <v>0.34809999999999997</v>
      </c>
      <c r="P41" s="112">
        <v>0.32589999999999997</v>
      </c>
      <c r="Q41" s="112">
        <v>0.31109999999999999</v>
      </c>
      <c r="R41" s="112">
        <v>0.28360000000000002</v>
      </c>
      <c r="S41" s="112">
        <v>0.28200000000000003</v>
      </c>
      <c r="T41" s="112">
        <v>0.28200000000000003</v>
      </c>
      <c r="U41" s="112">
        <v>0.251</v>
      </c>
      <c r="V41" s="112">
        <v>0.215</v>
      </c>
      <c r="W41" s="112">
        <v>0.1956</v>
      </c>
    </row>
    <row r="42" spans="1:23" x14ac:dyDescent="0.25">
      <c r="A42" s="14" t="s">
        <v>111</v>
      </c>
      <c r="B42" s="153">
        <v>0</v>
      </c>
      <c r="C42" s="153">
        <v>0</v>
      </c>
      <c r="D42" s="153">
        <v>0</v>
      </c>
      <c r="E42" s="153">
        <v>0</v>
      </c>
      <c r="F42" s="153">
        <v>0</v>
      </c>
      <c r="G42" s="153">
        <v>0</v>
      </c>
      <c r="H42" s="153">
        <v>0</v>
      </c>
      <c r="I42" s="153">
        <v>0</v>
      </c>
      <c r="J42" s="153">
        <v>0</v>
      </c>
      <c r="K42" s="154">
        <v>7.0000000000000001E-3</v>
      </c>
      <c r="L42" s="154">
        <v>0.107</v>
      </c>
      <c r="M42" s="154">
        <v>0.19</v>
      </c>
      <c r="N42" s="112">
        <v>0.27650000000000002</v>
      </c>
      <c r="O42" s="112">
        <v>0.34699999999999998</v>
      </c>
      <c r="P42" s="112">
        <v>0.437</v>
      </c>
      <c r="Q42" s="112">
        <v>0.45800000000000002</v>
      </c>
      <c r="R42" s="112">
        <v>0.56510000000000005</v>
      </c>
      <c r="S42" s="112">
        <v>0.59199999999999997</v>
      </c>
      <c r="T42" s="112">
        <v>0.61199999999999999</v>
      </c>
      <c r="U42" s="112">
        <v>0.65200000000000002</v>
      </c>
      <c r="V42" s="112">
        <v>0.70599999999999996</v>
      </c>
      <c r="W42" s="112">
        <v>0.74360000000000004</v>
      </c>
    </row>
    <row r="43" spans="1:23" x14ac:dyDescent="0.25">
      <c r="A43" s="14" t="s">
        <v>78</v>
      </c>
      <c r="B43" s="153">
        <v>0</v>
      </c>
      <c r="C43" s="153">
        <v>0</v>
      </c>
      <c r="D43" s="153">
        <v>0</v>
      </c>
      <c r="E43" s="153">
        <v>0</v>
      </c>
      <c r="F43" s="153">
        <v>0</v>
      </c>
      <c r="G43" s="153">
        <v>0</v>
      </c>
      <c r="H43" s="153">
        <v>0</v>
      </c>
      <c r="I43" s="153">
        <v>0</v>
      </c>
      <c r="J43" s="153">
        <v>0</v>
      </c>
      <c r="K43" s="153">
        <v>0</v>
      </c>
      <c r="L43" s="153">
        <v>0</v>
      </c>
      <c r="M43" s="153">
        <v>0</v>
      </c>
      <c r="N43" s="112">
        <v>8.0000000000000004E-4</v>
      </c>
      <c r="O43" s="112">
        <v>1.6999999999999999E-3</v>
      </c>
      <c r="P43" s="112">
        <v>2.2000000000000001E-3</v>
      </c>
      <c r="Q43" s="178">
        <v>2.2000000000000001E-3</v>
      </c>
      <c r="R43" s="178">
        <v>3.0999999999999999E-3</v>
      </c>
      <c r="S43" s="178">
        <v>1.2999999999999999E-2</v>
      </c>
      <c r="T43" s="178">
        <v>1.2999999999999999E-2</v>
      </c>
      <c r="U43" s="178">
        <v>1.4E-2</v>
      </c>
      <c r="V43" s="178">
        <v>0.02</v>
      </c>
      <c r="W43" s="178">
        <v>1.2500000000000001E-2</v>
      </c>
    </row>
    <row r="44" spans="1:23" x14ac:dyDescent="0.25">
      <c r="A44" s="2" t="s">
        <v>318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</row>
    <row r="46" spans="1:23" x14ac:dyDescent="0.25">
      <c r="B46" s="155"/>
      <c r="O46" s="191"/>
    </row>
    <row r="47" spans="1:23" x14ac:dyDescent="0.25">
      <c r="B47" s="155"/>
      <c r="O47" s="191"/>
    </row>
    <row r="48" spans="1:23" x14ac:dyDescent="0.25">
      <c r="B48" s="155"/>
      <c r="O48" s="191"/>
    </row>
    <row r="49" spans="2:15" x14ac:dyDescent="0.25">
      <c r="B49" s="155"/>
      <c r="O49" s="191"/>
    </row>
    <row r="50" spans="2:15" x14ac:dyDescent="0.25">
      <c r="B50" s="155"/>
    </row>
    <row r="51" spans="2:15" x14ac:dyDescent="0.25">
      <c r="B51" s="155"/>
    </row>
    <row r="52" spans="2:15" x14ac:dyDescent="0.25">
      <c r="B52" s="155"/>
    </row>
    <row r="54" spans="2:15" ht="17.850000000000001" customHeight="1" x14ac:dyDescent="0.25"/>
    <row r="55" spans="2:15" ht="33" customHeight="1" x14ac:dyDescent="0.25"/>
  </sheetData>
  <mergeCells count="3">
    <mergeCell ref="D8:G8"/>
    <mergeCell ref="B8:B9"/>
    <mergeCell ref="C8:C9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52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2289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66675</xdr:rowOff>
              </from>
              <to>
                <xdr:col>1</xdr:col>
                <xdr:colOff>523875</xdr:colOff>
                <xdr:row>4</xdr:row>
                <xdr:rowOff>28575</xdr:rowOff>
              </to>
            </anchor>
          </objectPr>
        </oleObject>
      </mc:Choice>
      <mc:Fallback>
        <oleObject progId="MSPhotoEd.3" shapeId="1228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IDFMDescription xmlns="a24bb705-5e89-496b-ad88-723fde3c4639" xsi:nil="true"/>
    <_dlc_DocId xmlns="a24bb705-5e89-496b-ad88-723fde3c4639">0266-91439812-60063</_dlc_DocId>
    <_dlc_DocIdUrl xmlns="a24bb705-5e89-496b-ad88-723fde3c4639">
      <Url>https://ged.iledefrance-mobilites.fr/Direction/0266/_layouts/15/DocIdRedir.aspx?ID=0266-91439812-60063</Url>
      <Description>0266-91439812-60063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5BB138D534983447B6C191C37FAAB00B" ma:contentTypeVersion="4" ma:contentTypeDescription="" ma:contentTypeScope="" ma:versionID="e7b8150c4ae18c186c7d71956f931185">
  <xsd:schema xmlns:xsd="http://www.w3.org/2001/XMLSchema" xmlns:xs="http://www.w3.org/2001/XMLSchema" xmlns:p="http://schemas.microsoft.com/office/2006/metadata/properties" xmlns:ns2="a24bb705-5e89-496b-ad88-723fde3c4639" xmlns:ns3="6570837d-c620-43e7-9401-06403f1fb733" xmlns:ns4="http://schemas.microsoft.com/sharepoint/v4" targetNamespace="http://schemas.microsoft.com/office/2006/metadata/properties" ma:root="true" ma:fieldsID="7714ca29870aa69a191d5969cbf75e34" ns2:_="" ns3:_="" ns4:_="">
    <xsd:import namespace="a24bb705-5e89-496b-ad88-723fde3c4639"/>
    <xsd:import namespace="6570837d-c620-43e7-9401-06403f1fb73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0837d-c620-43e7-9401-06403f1fb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FBE178-893A-447C-8AB7-00E48CF3EA2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7664777-3EF9-4CCB-95FD-7642FF43AB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E713AD-28A5-4516-90BC-B5DED8781F99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6570837d-c620-43e7-9401-06403f1fb733"/>
    <ds:schemaRef ds:uri="http://purl.org/dc/dcmitype/"/>
    <ds:schemaRef ds:uri="a24bb705-5e89-496b-ad88-723fde3c4639"/>
    <ds:schemaRef ds:uri="http://schemas.microsoft.com/office/infopath/2007/PartnerControls"/>
    <ds:schemaRef ds:uri="http://schemas.openxmlformats.org/package/2006/metadata/core-properties"/>
    <ds:schemaRef ds:uri="http://schemas.microsoft.com/sharepoint/v4"/>
  </ds:schemaRefs>
</ds:datastoreItem>
</file>

<file path=customXml/itemProps4.xml><?xml version="1.0" encoding="utf-8"?>
<ds:datastoreItem xmlns:ds="http://schemas.openxmlformats.org/officeDocument/2006/customXml" ds:itemID="{54DA1404-83E7-4790-B951-911DB5CA8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bb705-5e89-496b-ad88-723fde3c4639"/>
    <ds:schemaRef ds:uri="6570837d-c620-43e7-9401-06403f1fb73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52c58dd-e63b-40f1-b1c5-7af95e47d410}" enabled="1" method="Standard" siteId="{7dce31e1-0e64-442b-9c26-4c8cc8af1f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Préambule</vt:lpstr>
      <vt:lpstr>1-parc MR fer</vt:lpstr>
      <vt:lpstr>2-parc MR route capacité</vt:lpstr>
      <vt:lpstr>3-parc MR route énergie</vt:lpstr>
      <vt:lpstr>4-parc MR route norme euro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2006-09-12T15:06:44Z</dcterms:created>
  <dcterms:modified xsi:type="dcterms:W3CDTF">2026-07-21T12:06:25Z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0x0101000572BFEF5B05AF409027F1CF9052BA55005BB138D534983447B6C191C37FAAB00B</vt:lpwstr>
  </property>
  <property fmtid="{D5CDD505-2E9C-101B-9397-08002B2CF9AE}" pid="3" name="_dlc_DocIdItemGuid">
    <vt:lpwstr>aaeb8f11-d694-4dbc-bee6-957820ff31c1</vt:lpwstr>
  </property>
  <property fmtid="{D5CDD505-2E9C-101B-9397-08002B2CF9AE}" pid="4" name="MSIP_Label_c52c58dd-e63b-40f1-b1c5-7af95e47d410_Enabled">
    <vt:lpwstr>true</vt:lpwstr>
  </property>
  <property fmtid="{D5CDD505-2E9C-101B-9397-08002B2CF9AE}" pid="5" name="MSIP_Label_c52c58dd-e63b-40f1-b1c5-7af95e47d410_SetDate">
    <vt:lpwstr>2023-12-11T13:43:50Z</vt:lpwstr>
  </property>
  <property fmtid="{D5CDD505-2E9C-101B-9397-08002B2CF9AE}" pid="6" name="MSIP_Label_c52c58dd-e63b-40f1-b1c5-7af95e47d410_Method">
    <vt:lpwstr>Standard</vt:lpwstr>
  </property>
  <property fmtid="{D5CDD505-2E9C-101B-9397-08002B2CF9AE}" pid="7" name="MSIP_Label_c52c58dd-e63b-40f1-b1c5-7af95e47d410_Name">
    <vt:lpwstr>C1 - Standard</vt:lpwstr>
  </property>
  <property fmtid="{D5CDD505-2E9C-101B-9397-08002B2CF9AE}" pid="8" name="MSIP_Label_c52c58dd-e63b-40f1-b1c5-7af95e47d410_SiteId">
    <vt:lpwstr>7dce31e1-0e64-442b-9c26-4c8cc8af1fb1</vt:lpwstr>
  </property>
  <property fmtid="{D5CDD505-2E9C-101B-9397-08002B2CF9AE}" pid="9" name="MSIP_Label_c52c58dd-e63b-40f1-b1c5-7af95e47d410_ActionId">
    <vt:lpwstr>05d6bc07-f6f7-466b-9f1c-cc6aa1ffb79e</vt:lpwstr>
  </property>
  <property fmtid="{D5CDD505-2E9C-101B-9397-08002B2CF9AE}" pid="10" name="MSIP_Label_c52c58dd-e63b-40f1-b1c5-7af95e47d410_ContentBits">
    <vt:lpwstr>0</vt:lpwstr>
  </property>
</Properties>
</file>